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M\Google Drive\My Documents\Manuals\Part 145\Current Manuals\RSFM\"/>
    </mc:Choice>
  </mc:AlternateContent>
  <xr:revisionPtr revIDLastSave="0" documentId="8_{D0129320-DC7C-425E-88DA-FFB4F87AED93}" xr6:coauthVersionLast="46" xr6:coauthVersionMax="46" xr10:uidLastSave="{00000000-0000-0000-0000-000000000000}"/>
  <bookViews>
    <workbookView xWindow="-120" yWindow="-120" windowWidth="29040" windowHeight="16440" tabRatio="774" firstSheet="1" activeTab="1" xr2:uid="{00000000-000D-0000-FFFF-FFFF00000000}"/>
  </bookViews>
  <sheets>
    <sheet name="MASTER" sheetId="1" state="hidden" r:id="rId1"/>
    <sheet name="List" sheetId="5" r:id="rId2"/>
    <sheet name="Calibrate Before Use (CBU)" sheetId="11" r:id="rId3"/>
    <sheet name="suspect lost-failed cal-retired" sheetId="13" r:id="rId4"/>
  </sheets>
  <definedNames>
    <definedName name="_xlnm._FilterDatabase" localSheetId="1" hidden="1">List!$A$4:$G$271</definedName>
  </definedNames>
  <calcPr calcId="181029"/>
</workbook>
</file>

<file path=xl/calcChain.xml><?xml version="1.0" encoding="utf-8"?>
<calcChain xmlns="http://schemas.openxmlformats.org/spreadsheetml/2006/main">
  <c r="F261" i="5" l="1"/>
  <c r="F39" i="11"/>
  <c r="F38" i="11"/>
  <c r="F37" i="11"/>
  <c r="F36" i="11"/>
  <c r="F35" i="11"/>
  <c r="F238" i="5" l="1"/>
  <c r="F64" i="5"/>
  <c r="F255" i="5"/>
  <c r="F260" i="5"/>
  <c r="F258" i="5"/>
  <c r="F259" i="5"/>
  <c r="F257" i="5"/>
  <c r="F252" i="5" l="1"/>
  <c r="F242" i="5"/>
  <c r="F236" i="5" l="1"/>
  <c r="F219" i="5"/>
  <c r="F6" i="13"/>
  <c r="F16" i="13"/>
  <c r="F27" i="13"/>
  <c r="F28" i="13"/>
  <c r="F29" i="13"/>
  <c r="F30" i="13"/>
  <c r="F31" i="13"/>
  <c r="F32" i="13"/>
  <c r="F36" i="13" l="1"/>
  <c r="F41" i="13" l="1"/>
  <c r="F35" i="13" l="1"/>
  <c r="F26" i="11"/>
  <c r="F27" i="11"/>
  <c r="F28" i="11"/>
  <c r="F29" i="11"/>
  <c r="F30" i="11"/>
  <c r="F31" i="11"/>
  <c r="F32" i="11"/>
  <c r="F33" i="11"/>
  <c r="F34" i="11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7" i="13"/>
  <c r="F23" i="13"/>
  <c r="F54" i="5"/>
  <c r="F237" i="5" l="1"/>
  <c r="F5" i="5"/>
  <c r="F37" i="13"/>
  <c r="F211" i="5" l="1"/>
  <c r="F206" i="5"/>
  <c r="F204" i="5" l="1"/>
  <c r="F200" i="5" l="1"/>
  <c r="F201" i="5"/>
  <c r="F39" i="13" l="1"/>
  <c r="F38" i="13"/>
  <c r="F224" i="5"/>
  <c r="F228" i="5"/>
  <c r="F34" i="13"/>
  <c r="F33" i="13"/>
  <c r="F169" i="5" l="1"/>
  <c r="F170" i="5"/>
  <c r="F149" i="5" l="1"/>
  <c r="F163" i="5"/>
  <c r="F131" i="5"/>
  <c r="F145" i="5"/>
  <c r="F144" i="5"/>
  <c r="F146" i="5"/>
  <c r="F147" i="5"/>
  <c r="F187" i="5"/>
  <c r="F185" i="5"/>
  <c r="F180" i="5"/>
  <c r="F165" i="5"/>
  <c r="F148" i="5"/>
  <c r="F143" i="5"/>
  <c r="F142" i="5"/>
  <c r="F132" i="5"/>
  <c r="F40" i="13" l="1"/>
  <c r="F127" i="5" l="1"/>
  <c r="F138" i="5"/>
  <c r="F137" i="5"/>
  <c r="F116" i="5" l="1"/>
  <c r="F136" i="5"/>
  <c r="F184" i="5"/>
  <c r="F135" i="5"/>
  <c r="F122" i="5" l="1"/>
  <c r="F87" i="5" l="1"/>
  <c r="F103" i="5" l="1"/>
  <c r="F105" i="5"/>
  <c r="F104" i="5"/>
  <c r="F3" i="13" l="1"/>
  <c r="F229" i="5" l="1"/>
  <c r="F8" i="5" l="1"/>
  <c r="F181" i="5"/>
  <c r="F63" i="5"/>
  <c r="F192" i="5"/>
  <c r="F124" i="5"/>
  <c r="F70" i="5" l="1"/>
  <c r="F68" i="5" l="1"/>
  <c r="F125" i="5"/>
  <c r="F186" i="5"/>
  <c r="F60" i="5"/>
  <c r="F26" i="13"/>
  <c r="F25" i="13"/>
  <c r="F24" i="13"/>
  <c r="F52" i="5" l="1"/>
  <c r="F20" i="5" l="1"/>
  <c r="F22" i="5" l="1"/>
  <c r="F23" i="5"/>
  <c r="F12" i="5" l="1"/>
  <c r="F11" i="5" l="1"/>
  <c r="F10" i="5"/>
  <c r="F25" i="11" l="1"/>
  <c r="F24" i="11"/>
  <c r="F23" i="11"/>
  <c r="F19" i="13" l="1"/>
  <c r="F176" i="5" l="1"/>
  <c r="F182" i="5" l="1"/>
  <c r="F205" i="5" l="1"/>
  <c r="F20" i="13" l="1"/>
  <c r="F106" i="5" l="1"/>
  <c r="F59" i="5" l="1"/>
  <c r="F130" i="5"/>
  <c r="F21" i="5" l="1"/>
  <c r="F18" i="13" l="1"/>
  <c r="F208" i="5" l="1"/>
  <c r="F207" i="5"/>
  <c r="F17" i="13" l="1"/>
  <c r="F209" i="5" l="1"/>
  <c r="F210" i="5"/>
  <c r="F213" i="5" l="1"/>
  <c r="F212" i="5"/>
  <c r="F214" i="5"/>
  <c r="F46" i="5" l="1"/>
  <c r="F227" i="5" l="1"/>
  <c r="F30" i="5" l="1"/>
  <c r="F15" i="13" l="1"/>
  <c r="F270" i="5" l="1"/>
  <c r="F183" i="5"/>
  <c r="F129" i="5"/>
  <c r="F56" i="5"/>
  <c r="F110" i="5"/>
  <c r="F50" i="5"/>
  <c r="F94" i="5"/>
  <c r="F102" i="5"/>
  <c r="F168" i="5"/>
  <c r="F38" i="5"/>
  <c r="F166" i="5"/>
  <c r="F230" i="5"/>
  <c r="F22" i="11"/>
  <c r="F14" i="13"/>
  <c r="F264" i="5"/>
  <c r="F263" i="5"/>
  <c r="F262" i="5"/>
  <c r="F268" i="5"/>
  <c r="F265" i="5"/>
  <c r="F266" i="5"/>
  <c r="F216" i="5"/>
  <c r="F267" i="5"/>
  <c r="F120" i="5"/>
  <c r="F14" i="5"/>
  <c r="F86" i="5"/>
  <c r="F39" i="5"/>
  <c r="F92" i="5"/>
  <c r="F91" i="5"/>
  <c r="F9" i="13"/>
  <c r="F117" i="5"/>
  <c r="F12" i="13"/>
  <c r="F13" i="13"/>
  <c r="F244" i="5"/>
  <c r="F172" i="5"/>
  <c r="F10" i="13"/>
  <c r="F11" i="13"/>
  <c r="F113" i="5"/>
  <c r="F78" i="5"/>
  <c r="F197" i="5"/>
  <c r="F31" i="5"/>
  <c r="F161" i="5"/>
  <c r="F243" i="5"/>
  <c r="F36" i="5"/>
  <c r="F226" i="5"/>
  <c r="F231" i="5"/>
  <c r="F240" i="5"/>
  <c r="F223" i="5"/>
  <c r="F8" i="13"/>
  <c r="F160" i="5"/>
  <c r="F159" i="5"/>
  <c r="F158" i="5"/>
  <c r="F156" i="5"/>
  <c r="F21" i="11"/>
  <c r="F20" i="11"/>
  <c r="F19" i="11"/>
  <c r="F254" i="5"/>
  <c r="F34" i="5"/>
  <c r="F40" i="5"/>
  <c r="F51" i="5"/>
  <c r="F221" i="5"/>
  <c r="F126" i="5"/>
  <c r="F90" i="5"/>
  <c r="F53" i="5"/>
  <c r="F248" i="5"/>
  <c r="F203" i="5"/>
  <c r="F199" i="5"/>
  <c r="F57" i="5"/>
  <c r="F58" i="5"/>
  <c r="F121" i="5"/>
  <c r="F29" i="5"/>
  <c r="F100" i="5"/>
  <c r="F191" i="5"/>
  <c r="F5" i="13"/>
  <c r="F4" i="13"/>
  <c r="F271" i="5"/>
  <c r="F115" i="5"/>
  <c r="F114" i="5"/>
  <c r="F49" i="5"/>
  <c r="F233" i="5"/>
  <c r="F74" i="5"/>
  <c r="F150" i="5"/>
  <c r="F141" i="5"/>
  <c r="F140" i="5"/>
  <c r="F139" i="5"/>
  <c r="F154" i="5"/>
  <c r="F188" i="5"/>
  <c r="F269" i="5"/>
  <c r="F80" i="5"/>
  <c r="F153" i="5"/>
  <c r="F27" i="5"/>
  <c r="F152" i="5"/>
  <c r="F202" i="5"/>
  <c r="F48" i="5"/>
  <c r="F193" i="5"/>
  <c r="F222" i="5"/>
  <c r="F215" i="5"/>
  <c r="F198" i="5"/>
  <c r="F71" i="5"/>
  <c r="F72" i="5"/>
  <c r="F73" i="5"/>
  <c r="F9" i="5"/>
  <c r="F118" i="5"/>
  <c r="F82" i="5"/>
  <c r="F75" i="5"/>
  <c r="F6" i="5"/>
  <c r="F7" i="5"/>
  <c r="F112" i="5"/>
  <c r="F13" i="5"/>
  <c r="F108" i="5"/>
  <c r="F28" i="5"/>
  <c r="F196" i="5"/>
  <c r="F32" i="5"/>
  <c r="F37" i="5"/>
  <c r="F17" i="5"/>
  <c r="F15" i="5"/>
  <c r="F16" i="5"/>
  <c r="F109" i="5"/>
  <c r="F246" i="5"/>
  <c r="F225" i="5"/>
  <c r="F189" i="5"/>
  <c r="F195" i="5"/>
  <c r="F194" i="5"/>
  <c r="F174" i="5"/>
  <c r="F101" i="5"/>
  <c r="F217" i="5"/>
  <c r="F177" i="5"/>
  <c r="F241" i="5"/>
  <c r="F79" i="5"/>
  <c r="F26" i="5"/>
  <c r="F25" i="5"/>
  <c r="F175" i="5"/>
  <c r="F55" i="5"/>
  <c r="F41" i="5"/>
  <c r="F45" i="5"/>
  <c r="F77" i="5"/>
  <c r="F76" i="5"/>
  <c r="F256" i="5"/>
  <c r="F234" i="5"/>
  <c r="F164" i="5"/>
  <c r="F162" i="5"/>
  <c r="F155" i="5"/>
  <c r="F218" i="5"/>
  <c r="F190" i="5"/>
  <c r="F99" i="5"/>
  <c r="F98" i="5"/>
  <c r="F97" i="5"/>
  <c r="F95" i="5"/>
  <c r="F111" i="5"/>
  <c r="F171" i="5"/>
  <c r="F96" i="5"/>
  <c r="F133" i="5"/>
  <c r="F128" i="5"/>
  <c r="F167" i="5"/>
  <c r="F33" i="5"/>
  <c r="F35" i="5"/>
  <c r="F251" i="5"/>
  <c r="F157" i="5"/>
  <c r="F245" i="5"/>
  <c r="F247" i="5"/>
  <c r="F173" i="5"/>
  <c r="F134" i="5"/>
  <c r="F250" i="5"/>
  <c r="F43" i="5"/>
  <c r="F151" i="5"/>
  <c r="F178" i="5"/>
  <c r="F179" i="5"/>
  <c r="F84" i="5"/>
  <c r="F83" i="5"/>
  <c r="F67" i="5"/>
  <c r="F42" i="5"/>
  <c r="F249" i="5"/>
  <c r="F19" i="5"/>
  <c r="F18" i="5"/>
  <c r="F24" i="5"/>
  <c r="F44" i="5"/>
  <c r="F47" i="5"/>
  <c r="A2" i="11"/>
  <c r="A2" i="5"/>
  <c r="F107" i="5"/>
  <c r="A2" i="1"/>
  <c r="F5" i="1"/>
  <c r="F6" i="1"/>
  <c r="F7" i="1"/>
  <c r="F8" i="1"/>
  <c r="F9" i="1"/>
  <c r="F10" i="1"/>
  <c r="F11" i="1"/>
  <c r="F12" i="1"/>
  <c r="F13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9" i="1"/>
  <c r="F60" i="1"/>
  <c r="F62" i="1"/>
  <c r="F63" i="1"/>
  <c r="F64" i="1"/>
  <c r="F65" i="1"/>
  <c r="F67" i="1"/>
  <c r="F68" i="1"/>
  <c r="F69" i="1"/>
  <c r="F71" i="1"/>
  <c r="F72" i="1"/>
  <c r="F73" i="1"/>
  <c r="F74" i="1"/>
  <c r="F75" i="1"/>
  <c r="F76" i="1"/>
  <c r="F77" i="1"/>
  <c r="F78" i="1"/>
  <c r="F79" i="1"/>
  <c r="F82" i="1"/>
  <c r="F84" i="1"/>
  <c r="F85" i="1"/>
  <c r="F86" i="1"/>
  <c r="F87" i="1"/>
  <c r="F88" i="1"/>
  <c r="F89" i="1"/>
  <c r="F90" i="1"/>
  <c r="F91" i="1"/>
  <c r="F92" i="1"/>
  <c r="F93" i="1"/>
  <c r="F94" i="1"/>
  <c r="F96" i="1"/>
  <c r="F97" i="1"/>
  <c r="F99" i="1"/>
  <c r="F100" i="1"/>
  <c r="F101" i="1"/>
  <c r="F102" i="1"/>
  <c r="F103" i="1"/>
  <c r="F105" i="1"/>
  <c r="F106" i="1"/>
  <c r="F107" i="1"/>
  <c r="F108" i="1"/>
  <c r="F109" i="1"/>
  <c r="F110" i="1"/>
  <c r="F111" i="1"/>
  <c r="F112" i="1"/>
  <c r="F113" i="1"/>
  <c r="F114" i="1"/>
  <c r="F115" i="1"/>
  <c r="F117" i="1"/>
  <c r="F120" i="1"/>
  <c r="F121" i="1"/>
  <c r="F122" i="1"/>
  <c r="F124" i="1"/>
  <c r="F125" i="1"/>
  <c r="F126" i="1"/>
  <c r="F127" i="1"/>
  <c r="F128" i="1"/>
  <c r="F131" i="1"/>
  <c r="F132" i="1"/>
  <c r="F133" i="1"/>
  <c r="F134" i="1"/>
  <c r="F135" i="1"/>
  <c r="F136" i="1"/>
  <c r="F137" i="1"/>
  <c r="F139" i="1"/>
  <c r="F140" i="1"/>
  <c r="F144" i="1"/>
  <c r="F145" i="1"/>
  <c r="F146" i="1"/>
  <c r="F147" i="1"/>
  <c r="F149" i="1"/>
  <c r="F150" i="1"/>
  <c r="F151" i="1"/>
  <c r="F152" i="1"/>
  <c r="F153" i="1"/>
  <c r="F156" i="1"/>
  <c r="F157" i="1"/>
  <c r="F158" i="1"/>
  <c r="F159" i="1"/>
  <c r="F160" i="1"/>
  <c r="F161" i="1"/>
  <c r="F162" i="1"/>
  <c r="F163" i="1"/>
  <c r="F164" i="1"/>
  <c r="F165" i="1"/>
  <c r="F166" i="1"/>
  <c r="F168" i="1"/>
  <c r="F169" i="1"/>
  <c r="F170" i="1"/>
  <c r="F171" i="1"/>
  <c r="F172" i="1"/>
  <c r="F174" i="1"/>
  <c r="F175" i="1"/>
  <c r="F176" i="1"/>
  <c r="F177" i="1"/>
  <c r="F178" i="1"/>
  <c r="F179" i="1"/>
  <c r="F180" i="1"/>
  <c r="F181" i="1"/>
  <c r="F182" i="1"/>
  <c r="F184" i="1"/>
  <c r="F185" i="1"/>
  <c r="F186" i="1"/>
  <c r="F187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5" i="1"/>
  <c r="F206" i="1"/>
  <c r="F207" i="1"/>
  <c r="F210" i="1"/>
  <c r="F211" i="1"/>
  <c r="F212" i="1"/>
  <c r="F213" i="1"/>
  <c r="F214" i="1"/>
  <c r="F215" i="1"/>
  <c r="F216" i="1"/>
  <c r="F217" i="1"/>
  <c r="F218" i="1"/>
  <c r="F219" i="1"/>
  <c r="F221" i="1"/>
  <c r="F222" i="1"/>
  <c r="F223" i="1"/>
  <c r="F224" i="1"/>
  <c r="F225" i="1"/>
  <c r="F226" i="1"/>
  <c r="F227" i="1"/>
  <c r="F228" i="1"/>
  <c r="F229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7" i="1"/>
  <c r="F258" i="1"/>
  <c r="F259" i="1"/>
  <c r="F262" i="1"/>
  <c r="F263" i="1"/>
  <c r="F264" i="1"/>
  <c r="F265" i="1"/>
  <c r="F266" i="1"/>
  <c r="F267" i="1"/>
  <c r="F268" i="1"/>
  <c r="F272" i="1"/>
  <c r="F273" i="1"/>
  <c r="F274" i="1"/>
  <c r="F275" i="1"/>
</calcChain>
</file>

<file path=xl/sharedStrings.xml><?xml version="1.0" encoding="utf-8"?>
<sst xmlns="http://schemas.openxmlformats.org/spreadsheetml/2006/main" count="2550" uniqueCount="911">
  <si>
    <t>GG07</t>
  </si>
  <si>
    <t>FAIRBANKS</t>
  </si>
  <si>
    <t>TORQUE WRENCH 0-300 IN/LBS.</t>
  </si>
  <si>
    <t>MICROMETER 0-25 MM</t>
  </si>
  <si>
    <t>ALA 0-25</t>
  </si>
  <si>
    <t>TRANSPONDER TEST SET</t>
  </si>
  <si>
    <t>PRESS GAGE 0-160</t>
  </si>
  <si>
    <t>SPRING SCALE 0-100 LBS</t>
  </si>
  <si>
    <t>SPRING SCALE 0-110 LBS</t>
  </si>
  <si>
    <t>ALA 1-2007</t>
  </si>
  <si>
    <t>ALA 1-2008</t>
  </si>
  <si>
    <t>ALA 12-2006</t>
  </si>
  <si>
    <t>TORQUE TESTER  DIGITAL</t>
  </si>
  <si>
    <t>NDT WATER TEMP GAUGE     0-150°</t>
  </si>
  <si>
    <t>F080</t>
  </si>
  <si>
    <t>PARTS WASHER</t>
  </si>
  <si>
    <t>TORQUE WRENCH 10-150 FT/LBS</t>
  </si>
  <si>
    <t>BABBIE</t>
  </si>
  <si>
    <t>6” DIGITAL CALIPERS</t>
  </si>
  <si>
    <t>TB001</t>
  </si>
  <si>
    <t>TORQUE WRENCH 5-80 FT/LBS</t>
  </si>
  <si>
    <t>GRIFFETH</t>
  </si>
  <si>
    <t>TORQUE WRENCH 40-200 IN/LBS</t>
  </si>
  <si>
    <t>TORQUE WRENCH  50-250 FT/LBS</t>
  </si>
  <si>
    <t>JACOBS</t>
  </si>
  <si>
    <t>TORQUE WRENCH 15-100 FT/LBS.</t>
  </si>
  <si>
    <t>KIRKENDALL T</t>
  </si>
  <si>
    <t>TORQUE WRENCH 50-250 FT/LBS.</t>
  </si>
  <si>
    <t>TORQUE WRENCH 40-200 IN/LBS.</t>
  </si>
  <si>
    <t>JEFF RYHTI</t>
  </si>
  <si>
    <t>TORQUE WRENCH 10-75 FT/LBS.</t>
  </si>
  <si>
    <t>TORQUE WRENCH 25-250 FT/LBS.</t>
  </si>
  <si>
    <t>JEFF RYTHI</t>
  </si>
  <si>
    <t>TORQUE WRENCH 30-200 IN/LBS.</t>
  </si>
  <si>
    <t>BC72974</t>
  </si>
  <si>
    <t>SCHULZ</t>
  </si>
  <si>
    <t>TORQUE WRENCH 1000 IN/LBS.</t>
  </si>
  <si>
    <t>D17497</t>
  </si>
  <si>
    <t>TORQUE WRENCH  30-250 FT/LBS.</t>
  </si>
  <si>
    <t>AC 85454</t>
  </si>
  <si>
    <t>GAUGE 100 PSI</t>
  </si>
  <si>
    <t>MICROMETER 150 -175 MM</t>
  </si>
  <si>
    <t xml:space="preserve">METRIC BLOCK GAGES (VISUAL) </t>
  </si>
  <si>
    <t>6368 870</t>
  </si>
  <si>
    <t>DIAL INDICATOR</t>
  </si>
  <si>
    <t>K1694</t>
  </si>
  <si>
    <t>PS-04</t>
  </si>
  <si>
    <t>SPRING SCALE 0-50 LBS</t>
  </si>
  <si>
    <t>SPRING SCALE 0-15 LBS.</t>
  </si>
  <si>
    <t>HL-101</t>
  </si>
  <si>
    <t>VALDEZ</t>
  </si>
  <si>
    <t>LMJ 01-08</t>
  </si>
  <si>
    <t>CHADWICK 8350 BALANCER</t>
  </si>
  <si>
    <t>DEPTH MICROMETER MM</t>
  </si>
  <si>
    <t>SPRING SCALE</t>
  </si>
  <si>
    <t xml:space="preserve">TORQUE MULTIPLIER </t>
  </si>
  <si>
    <t>4354/13185</t>
  </si>
  <si>
    <t>CRIMPER M22520/1-01</t>
  </si>
  <si>
    <t>HSI-2-0102</t>
  </si>
  <si>
    <t>FLUKE MULTIMETER 77</t>
  </si>
  <si>
    <t>MICROMETER SET 0 – 150 MM</t>
  </si>
  <si>
    <t>SET MM</t>
  </si>
  <si>
    <t>SCC/01</t>
  </si>
  <si>
    <t>CRIMPER M22520/2-01</t>
  </si>
  <si>
    <t>BO-105 AUX TANK</t>
  </si>
  <si>
    <t>FLUKE MULTIMETER 73</t>
  </si>
  <si>
    <t>PS 4</t>
  </si>
  <si>
    <t>BELAND</t>
  </si>
  <si>
    <t>COLE</t>
  </si>
  <si>
    <t>TORQUE WRENCH  40-200 IN/LBS.</t>
  </si>
  <si>
    <t>PEABODY</t>
  </si>
  <si>
    <t>TORQUE WRENCH 30-200 IN/LBS</t>
  </si>
  <si>
    <t>MULTIMETER</t>
  </si>
  <si>
    <t xml:space="preserve">BARFIELD SIGHT COMPASS </t>
  </si>
  <si>
    <t>DIGITAL CALIPER</t>
  </si>
  <si>
    <t>DIAL INDICATOR (HAHN&amp; KOLB)</t>
  </si>
  <si>
    <t>ZF-06</t>
  </si>
  <si>
    <t>SPRING SCALE  100LBS.</t>
  </si>
  <si>
    <t>ALA 133</t>
  </si>
  <si>
    <t>GAUGE 15 PSI</t>
  </si>
  <si>
    <t>DFH55405</t>
  </si>
  <si>
    <t>TORQUE WRENCH 10-80 FT/LBS</t>
  </si>
  <si>
    <t>DFH 53555</t>
  </si>
  <si>
    <t>MULTIMETER FLUKE</t>
  </si>
  <si>
    <t>LMJ4232-99</t>
  </si>
  <si>
    <t>LMJ 95175</t>
  </si>
  <si>
    <t>TORQUE WRENCH 150-1000 IN/LBS</t>
  </si>
  <si>
    <t>THOMPSON</t>
  </si>
  <si>
    <t xml:space="preserve">DIGITAL CALIPER </t>
  </si>
  <si>
    <t>MP-GJ-1-THOMJ</t>
  </si>
  <si>
    <t>10058T</t>
  </si>
  <si>
    <t>SPRING SCALE 0-15 LBS</t>
  </si>
  <si>
    <t>SPRING SCALE  0-50 LBS</t>
  </si>
  <si>
    <t>DIAL HEIGHT GAUGE</t>
  </si>
  <si>
    <t>509-313</t>
  </si>
  <si>
    <t>BO-105 AUX. TANK</t>
  </si>
  <si>
    <t>14-115</t>
  </si>
  <si>
    <t>PENETRANT &amp; EMULSIFIER TANKS</t>
  </si>
  <si>
    <t>Change Bath</t>
  </si>
  <si>
    <t>TORQUE WRENCH  600 FT/LBS</t>
  </si>
  <si>
    <t>MICROMETER  1 IN.</t>
  </si>
  <si>
    <t>LMJ 4232</t>
  </si>
  <si>
    <t>CALIPERS  6 IN.</t>
  </si>
  <si>
    <t>TORQUE WRENCH  1000 IN/LBS.</t>
  </si>
  <si>
    <t xml:space="preserve">SPRING SCALE, 0-100 LB  </t>
  </si>
  <si>
    <t>TIM KIRKENDALL</t>
  </si>
  <si>
    <t>DIGITAL  STRAIN METER</t>
  </si>
  <si>
    <t>ALA 100</t>
  </si>
  <si>
    <t>BO 105 R/B Bypass Tester Gauge</t>
  </si>
  <si>
    <t>BO 105 R/B Tester Gauge</t>
  </si>
  <si>
    <t>F240</t>
  </si>
  <si>
    <t>F244</t>
  </si>
  <si>
    <t xml:space="preserve">MG MICROMETER </t>
  </si>
  <si>
    <t>MG 2-3”</t>
  </si>
  <si>
    <t>FOWLER MICROMETER SET</t>
  </si>
  <si>
    <t>Set 1 1 thru 6</t>
  </si>
  <si>
    <t>SURFACE PLATE, GRANITE</t>
  </si>
  <si>
    <t>Fluke 189      [STANDARD]</t>
  </si>
  <si>
    <t>ACU-PROBE   EDL</t>
  </si>
  <si>
    <t>MD4091</t>
  </si>
  <si>
    <t>FLUKE 77</t>
  </si>
  <si>
    <t xml:space="preserve">DIAL INDICATOR </t>
  </si>
  <si>
    <t>SPRING SCALE 0-50 lbs</t>
  </si>
  <si>
    <t>2” DIAL .001” CAL</t>
  </si>
  <si>
    <t>2” DIAL .001” INDICATOR</t>
  </si>
  <si>
    <t>AIRCRAFT SCALES</t>
  </si>
  <si>
    <t>1309-3C</t>
  </si>
  <si>
    <t>HOBART FREIGHT SCALE (master)</t>
  </si>
  <si>
    <t>G738251</t>
  </si>
  <si>
    <t>MAGNAFLUX MACHINE Clean</t>
  </si>
  <si>
    <t>HYD. MULE OIL AND FILTER CHG.</t>
  </si>
  <si>
    <t>WATT METER</t>
  </si>
  <si>
    <t>DIGITAL TURBINE TEMP. TESTER</t>
  </si>
  <si>
    <t>DEAD WEIGHT TESTER GAUGE</t>
  </si>
  <si>
    <t>DIGITAL CALIPER 4”</t>
  </si>
  <si>
    <t>DIGITAL TEMPERATURE TESTER</t>
  </si>
  <si>
    <t>ALA TTW-SET</t>
  </si>
  <si>
    <t>PRESS. GAGE 0-5000 PSI MULE</t>
  </si>
  <si>
    <t>FLUKE MULTIMETER</t>
  </si>
  <si>
    <t>DIGITAL CALIPER 6”</t>
  </si>
  <si>
    <t>JG1</t>
  </si>
  <si>
    <t>DRYING OVEN CE228</t>
  </si>
  <si>
    <t>E3318</t>
  </si>
  <si>
    <t>PS-5</t>
  </si>
  <si>
    <t>PS5</t>
  </si>
  <si>
    <t>CALIPERS</t>
  </si>
  <si>
    <t>5M060202</t>
  </si>
  <si>
    <t>PS5/01</t>
  </si>
  <si>
    <t>TORQUE WRENCH 10 -75 FT/LBS</t>
  </si>
  <si>
    <t>FACKLAM</t>
  </si>
  <si>
    <t>TORQUE WRENCH 600 FT/LBS</t>
  </si>
  <si>
    <t>JO BLOCKS METRIC (CAL)</t>
  </si>
  <si>
    <t>SET</t>
  </si>
  <si>
    <t>JO BLOCKS METRIC  VISUAL CK.</t>
  </si>
  <si>
    <t>0-6” JO BLOCKS STD  (CAL)</t>
  </si>
  <si>
    <t>0-6” JO BLOCKS STD VISUAL CK.</t>
  </si>
  <si>
    <t>PRESS GAGE 0-5 PSI</t>
  </si>
  <si>
    <t>PRESS GAGE 0-600 PSI</t>
  </si>
  <si>
    <t>J-5224</t>
  </si>
  <si>
    <t>MAGNAFLUX MACHINE Cal Check</t>
  </si>
  <si>
    <t>McCLURG</t>
  </si>
  <si>
    <t>DIGITAL PROTRACTOR</t>
  </si>
  <si>
    <t>ALA10010</t>
  </si>
  <si>
    <t>ALA10011</t>
  </si>
  <si>
    <t>ALA21</t>
  </si>
  <si>
    <t>ALA11 06</t>
  </si>
  <si>
    <t>WHITE LIGHT METER DLM750</t>
  </si>
  <si>
    <t>ULTRA VIOLET METER</t>
  </si>
  <si>
    <t>QUICK BREAK TESTER 4131</t>
  </si>
  <si>
    <t>F-11050</t>
  </si>
  <si>
    <t>CALIBRATION  SHUNT</t>
  </si>
  <si>
    <t>A-4/360</t>
  </si>
  <si>
    <t>TORQUE WRENCH  30-200 IN/LBS</t>
  </si>
  <si>
    <t>TORQUE WRENCH  40-200 IN/LBS</t>
  </si>
  <si>
    <t>TORQUE WRENCH  50 - 250 FT/LB</t>
  </si>
  <si>
    <t>OTTO</t>
  </si>
  <si>
    <t>MAGNETOMETER</t>
  </si>
  <si>
    <t>89-1020</t>
  </si>
  <si>
    <t>PITOT STATIC TEST SET</t>
  </si>
  <si>
    <t>DIGITAL CALIPERS</t>
  </si>
  <si>
    <t>GSR11</t>
  </si>
  <si>
    <t>WHITE LIGHT METER DLM-1000</t>
  </si>
  <si>
    <t>97-302</t>
  </si>
  <si>
    <t>DESCRIPTION</t>
  </si>
  <si>
    <t>S/N</t>
  </si>
  <si>
    <t>OWNER</t>
  </si>
  <si>
    <t>C/W</t>
  </si>
  <si>
    <t>DUE</t>
  </si>
  <si>
    <t>SCALES</t>
  </si>
  <si>
    <t>GROUP</t>
  </si>
  <si>
    <t>GAUGES</t>
  </si>
  <si>
    <t>MEASURING</t>
  </si>
  <si>
    <t>TQ</t>
  </si>
  <si>
    <t>AVIONICS</t>
  </si>
  <si>
    <t>NDT</t>
  </si>
  <si>
    <t>MISC</t>
  </si>
  <si>
    <t>OVERDUE</t>
  </si>
  <si>
    <t>TODAY'S DATE</t>
  </si>
  <si>
    <t xml:space="preserve">LEGEND:  </t>
  </si>
  <si>
    <t>30 DAY DUE</t>
  </si>
  <si>
    <t>60 DAY DUE</t>
  </si>
  <si>
    <t>01-08</t>
  </si>
  <si>
    <t>02-08</t>
  </si>
  <si>
    <t>PITOT STATIC TESTER</t>
  </si>
  <si>
    <t>1742</t>
  </si>
  <si>
    <t>90500092</t>
  </si>
  <si>
    <t>TEMP PROBE</t>
  </si>
  <si>
    <t>12-2001</t>
  </si>
  <si>
    <t>1207505167</t>
  </si>
  <si>
    <t>CHAVEZ</t>
  </si>
  <si>
    <t>G139088</t>
  </si>
  <si>
    <t>8828</t>
  </si>
  <si>
    <t xml:space="preserve">SPRING SCALE </t>
  </si>
  <si>
    <t>TORQUE WRENCH  5 -75 LBS</t>
  </si>
  <si>
    <t>0605317595</t>
  </si>
  <si>
    <t>TORQUE WRENCH 30-250 FT/LBS</t>
  </si>
  <si>
    <t>04920026582</t>
  </si>
  <si>
    <t>JG0118</t>
  </si>
  <si>
    <t>ALA 1-2009</t>
  </si>
  <si>
    <t>06450232</t>
  </si>
  <si>
    <t>TORQUE WRENCH 200-1000 IN/LBS</t>
  </si>
  <si>
    <t>ALA 2-2009</t>
  </si>
  <si>
    <t>TORQUE WRENCH 50-250 FT/LBS</t>
  </si>
  <si>
    <t>88302</t>
  </si>
  <si>
    <t>GAUGE 400 PSI</t>
  </si>
  <si>
    <t>04-2009</t>
  </si>
  <si>
    <t>8286</t>
  </si>
  <si>
    <t xml:space="preserve">GAGE 0-15 PSI   </t>
  </si>
  <si>
    <t>OVERHEAD HOIST</t>
  </si>
  <si>
    <t>MH1</t>
  </si>
  <si>
    <t xml:space="preserve">MISC </t>
  </si>
  <si>
    <t>TORQUE TESTER WEIGHTS 5 &amp; 20 lbs.</t>
  </si>
  <si>
    <t xml:space="preserve">SCALES  </t>
  </si>
  <si>
    <t>05-2009</t>
  </si>
  <si>
    <t>TORQUE WRENCH  BO-105 BLADE BOLTS</t>
  </si>
  <si>
    <t xml:space="preserve">PRESS. GAGE 0-5000 PSI </t>
  </si>
  <si>
    <t>CCL030858166</t>
  </si>
  <si>
    <t>RADS DAU</t>
  </si>
  <si>
    <t>7371</t>
  </si>
  <si>
    <t>RADS UTD</t>
  </si>
  <si>
    <t>10344</t>
  </si>
  <si>
    <t>RADS CADU</t>
  </si>
  <si>
    <t>7384</t>
  </si>
  <si>
    <t>060900588</t>
  </si>
  <si>
    <t>50900342</t>
  </si>
  <si>
    <t>LMJ4232</t>
  </si>
  <si>
    <t>LMJ-4232</t>
  </si>
  <si>
    <t>PS-4</t>
  </si>
  <si>
    <t>87380240</t>
  </si>
  <si>
    <t>SHULTZ</t>
  </si>
  <si>
    <t>E161088</t>
  </si>
  <si>
    <t>010309</t>
  </si>
  <si>
    <t>09060011019</t>
  </si>
  <si>
    <t>KIRKENDALL</t>
  </si>
  <si>
    <t>0509072444</t>
  </si>
  <si>
    <t>KNIGHT</t>
  </si>
  <si>
    <t>0710604072</t>
  </si>
  <si>
    <t>10044730</t>
  </si>
  <si>
    <t>RAMP TESTER</t>
  </si>
  <si>
    <t>1784</t>
  </si>
  <si>
    <t>NDT WATER PRESS GAUGE  0-100 PSI</t>
  </si>
  <si>
    <r>
      <t>GOUGE GAGE 0-.0025</t>
    </r>
    <r>
      <rPr>
        <vertAlign val="superscript"/>
        <sz val="10"/>
        <rFont val="Arial"/>
        <family val="2"/>
      </rPr>
      <t>TH</t>
    </r>
  </si>
  <si>
    <t>METRIC BLOCK GAGES (CALIBRATE)</t>
  </si>
  <si>
    <r>
      <t>GO NO-GO GA</t>
    </r>
    <r>
      <rPr>
        <u/>
        <sz val="10"/>
        <rFont val="Arial"/>
        <family val="2"/>
      </rPr>
      <t>GE</t>
    </r>
  </si>
  <si>
    <t>8903-14290</t>
  </si>
  <si>
    <t>MICROMETER 0-1"</t>
  </si>
  <si>
    <t>DIGITAL CALIPER 8"</t>
  </si>
  <si>
    <t>TK1</t>
  </si>
  <si>
    <t>DKD85946</t>
  </si>
  <si>
    <t>0810062426</t>
  </si>
  <si>
    <t>363AL</t>
  </si>
  <si>
    <t>K2120193</t>
  </si>
  <si>
    <t>DJB29236</t>
  </si>
  <si>
    <t>TORQUE WRENCH 20-100 FT LBS</t>
  </si>
  <si>
    <t>1110500714</t>
  </si>
  <si>
    <t>SCOTT ROBERTS</t>
  </si>
  <si>
    <t>CALIPERS 8 IN.</t>
  </si>
  <si>
    <t>RYHTI</t>
  </si>
  <si>
    <t>0046984</t>
  </si>
  <si>
    <t>MICROMETER 1 IN.</t>
  </si>
  <si>
    <t>01JR01</t>
  </si>
  <si>
    <t>1-2 IN Micrometer</t>
  </si>
  <si>
    <t>1912</t>
  </si>
  <si>
    <t>Ryhti</t>
  </si>
  <si>
    <t>2-3 IN Micrometer</t>
  </si>
  <si>
    <t>104</t>
  </si>
  <si>
    <t xml:space="preserve"> </t>
  </si>
  <si>
    <t>TORQUE WRENCH  30 – 200 IN/LB</t>
  </si>
  <si>
    <t>1110108630</t>
  </si>
  <si>
    <t>1978</t>
  </si>
  <si>
    <t>TORQUE WRENCH 16-88 IN/LBS.</t>
  </si>
  <si>
    <t>M010811</t>
  </si>
  <si>
    <t>100487226</t>
  </si>
  <si>
    <t>SRSQ1</t>
  </si>
  <si>
    <t>Roberts</t>
  </si>
  <si>
    <t>TORQUE WRENCH 40-200 in/lbs</t>
  </si>
  <si>
    <t>0206601110</t>
  </si>
  <si>
    <t>Mackey</t>
  </si>
  <si>
    <t>DHD69271</t>
  </si>
  <si>
    <t>DHD 69271</t>
  </si>
  <si>
    <t>MACKEY</t>
  </si>
  <si>
    <t>INSIDE MICROMETER</t>
  </si>
  <si>
    <t>JRIM01</t>
  </si>
  <si>
    <t>08080000575</t>
  </si>
  <si>
    <t>CRIMPER M22520/7-01</t>
  </si>
  <si>
    <t>154494</t>
  </si>
  <si>
    <t>TORQUE WRENCH 100-600 FT LBS</t>
  </si>
  <si>
    <t>STANDARD BLOCK GAUGES (VISUAL)</t>
  </si>
  <si>
    <t>STANDARD BLOCK GAUGES (CAL)</t>
  </si>
  <si>
    <t>21411.2</t>
  </si>
  <si>
    <t>CALIPERS  0-12 inch</t>
  </si>
  <si>
    <t>XPDR IFR 6000</t>
  </si>
  <si>
    <t>104005201</t>
  </si>
  <si>
    <t>09A03</t>
  </si>
  <si>
    <t>CCL980443877</t>
  </si>
  <si>
    <t>TORQUE WRENCH</t>
  </si>
  <si>
    <t>5100101763</t>
  </si>
  <si>
    <t>08890023772</t>
  </si>
  <si>
    <t>McKinney</t>
  </si>
  <si>
    <t>011106282</t>
  </si>
  <si>
    <t>Knight</t>
  </si>
  <si>
    <t>1090314947</t>
  </si>
  <si>
    <t>1512</t>
  </si>
  <si>
    <t>Brass weight set</t>
  </si>
  <si>
    <t>SDM-275</t>
  </si>
  <si>
    <t>5871</t>
  </si>
  <si>
    <t>65EA</t>
  </si>
  <si>
    <t>ROBERTS</t>
  </si>
  <si>
    <t>CRIMPER</t>
  </si>
  <si>
    <t>Crimp 001</t>
  </si>
  <si>
    <t>FREIGHT SCALE</t>
  </si>
  <si>
    <t>G829052RT</t>
  </si>
  <si>
    <t>A034632</t>
  </si>
  <si>
    <t>Deadhorse</t>
  </si>
  <si>
    <t>PS4</t>
  </si>
  <si>
    <t>0-15 PSI</t>
  </si>
  <si>
    <t>PS11</t>
  </si>
  <si>
    <t>PRESS GAUGE 0-100PSI</t>
  </si>
  <si>
    <t>0-3000 PSI 105 rotor brake</t>
  </si>
  <si>
    <t>HARPER</t>
  </si>
  <si>
    <t>46083</t>
  </si>
  <si>
    <t>OTP</t>
  </si>
  <si>
    <t>0-6" DIGITAL CALIPER</t>
  </si>
  <si>
    <t>SAC-1</t>
  </si>
  <si>
    <t>10080098722</t>
  </si>
  <si>
    <t>76280102</t>
  </si>
  <si>
    <t>SEAVER</t>
  </si>
  <si>
    <t>Hydraulic Press Gauge, O/H</t>
  </si>
  <si>
    <t>Hydraulic press gauge, O/H</t>
  </si>
  <si>
    <t>0306327766</t>
  </si>
  <si>
    <t>TORQUE WRENCH 5-40 in/lbs</t>
  </si>
  <si>
    <t>0711400649</t>
  </si>
  <si>
    <t>TORQUE WRENCH 5-75 ft/lbs</t>
  </si>
  <si>
    <t>0606795559</t>
  </si>
  <si>
    <t>TORQUE WRENCH 5-75 in/lbs</t>
  </si>
  <si>
    <t>SPRING SCALE 0-2 lbs</t>
  </si>
  <si>
    <t>ALA 96</t>
  </si>
  <si>
    <t>micrometer</t>
  </si>
  <si>
    <t>WB3355</t>
  </si>
  <si>
    <t>Kirkendall</t>
  </si>
  <si>
    <t>SPRING SCALE 0-110</t>
  </si>
  <si>
    <t>PS-05</t>
  </si>
  <si>
    <t>HL-330</t>
  </si>
  <si>
    <t>Valdez</t>
  </si>
  <si>
    <t>1001</t>
  </si>
  <si>
    <t>ALA 3-2008</t>
  </si>
  <si>
    <t>SUTTON</t>
  </si>
  <si>
    <t>0406328958</t>
  </si>
  <si>
    <t>TORQUE WRENCH 10-50 in/lbs</t>
  </si>
  <si>
    <t>0406608117</t>
  </si>
  <si>
    <t>176AL</t>
  </si>
  <si>
    <t>193AL</t>
  </si>
  <si>
    <t>275AL</t>
  </si>
  <si>
    <t>360AL</t>
  </si>
  <si>
    <t>FAIRBANKS-O/H</t>
  </si>
  <si>
    <t>ALA 4-2008</t>
  </si>
  <si>
    <t>415AL</t>
  </si>
  <si>
    <t>637AL</t>
  </si>
  <si>
    <t>847AL</t>
  </si>
  <si>
    <t>397AL</t>
  </si>
  <si>
    <t>492HL</t>
  </si>
  <si>
    <t>SPRING SCALE CHATILLION 0-15 lbs</t>
  </si>
  <si>
    <t>0111500803</t>
  </si>
  <si>
    <t>Harper</t>
  </si>
  <si>
    <t>6 in Caliper</t>
  </si>
  <si>
    <t>J41281</t>
  </si>
  <si>
    <t>TORQUE WRENCH  15-100 FT/LBS</t>
  </si>
  <si>
    <t>Truck/Facility</t>
  </si>
  <si>
    <t>412BG-OTP</t>
  </si>
  <si>
    <t>SPRING SCALE CHATILLION 15lb</t>
  </si>
  <si>
    <t>PS-11</t>
  </si>
  <si>
    <t>MANOMETER</t>
  </si>
  <si>
    <t>1142000004</t>
  </si>
  <si>
    <t>A039628</t>
  </si>
  <si>
    <t>407AL PS-4</t>
  </si>
  <si>
    <t>F390</t>
  </si>
  <si>
    <t>HYDRAULIC PRESS-GAUGE cart</t>
  </si>
  <si>
    <t>SPRING SCALE 1020grams</t>
  </si>
  <si>
    <t>BTZ1020</t>
  </si>
  <si>
    <t>0-15</t>
  </si>
  <si>
    <t>Gauge</t>
  </si>
  <si>
    <t>F259/12815807</t>
  </si>
  <si>
    <t>F306/6191</t>
  </si>
  <si>
    <t>F334/ALA5907</t>
  </si>
  <si>
    <t>F335/BA 8392</t>
  </si>
  <si>
    <t>F362/HL-03</t>
  </si>
  <si>
    <t>F372/N36626</t>
  </si>
  <si>
    <t>F380/N40659</t>
  </si>
  <si>
    <t>F149/T-2</t>
  </si>
  <si>
    <t>F391</t>
  </si>
  <si>
    <t>F255/0404</t>
  </si>
  <si>
    <t>F403/8929</t>
  </si>
  <si>
    <t>F400/15</t>
  </si>
  <si>
    <t>F401/HLI T/3</t>
  </si>
  <si>
    <t>F404/KC-2</t>
  </si>
  <si>
    <t>F442/BB2277</t>
  </si>
  <si>
    <t>F374T06205</t>
  </si>
  <si>
    <t>F146/ALA 100</t>
  </si>
  <si>
    <t>F406/TO6315</t>
  </si>
  <si>
    <t>MEGOHMETER FLUKE 1520</t>
  </si>
  <si>
    <t>F159/T1</t>
  </si>
  <si>
    <t>K217</t>
  </si>
  <si>
    <t>BO105 Spare Transmission</t>
  </si>
  <si>
    <t>Jacobs</t>
  </si>
  <si>
    <t>Notes</t>
  </si>
  <si>
    <t>08469669</t>
  </si>
  <si>
    <t>177885</t>
  </si>
  <si>
    <t>TORQUE WRENCH 50-250 ft/lbs</t>
  </si>
  <si>
    <t>0112007164</t>
  </si>
  <si>
    <t>0705312692</t>
  </si>
  <si>
    <t>10040566</t>
  </si>
  <si>
    <t>CHADWICK CALIBRATOR</t>
  </si>
  <si>
    <t>3293</t>
  </si>
  <si>
    <t>6C81</t>
  </si>
  <si>
    <t>1111X-A1</t>
  </si>
  <si>
    <t>1001301</t>
  </si>
  <si>
    <t>AMBONI</t>
  </si>
  <si>
    <t>0212500988</t>
  </si>
  <si>
    <t>0711049827</t>
  </si>
  <si>
    <t>0312801809</t>
  </si>
  <si>
    <t>667117</t>
  </si>
  <si>
    <t>04090000571</t>
  </si>
  <si>
    <t>92130117</t>
  </si>
  <si>
    <t>JONES</t>
  </si>
  <si>
    <t>CALIPER</t>
  </si>
  <si>
    <t>077</t>
  </si>
  <si>
    <t>FUEL QUANTITY</t>
  </si>
  <si>
    <t>GAGE, HYDRAULIC CART 0-5000 PSI</t>
  </si>
  <si>
    <t>MICROMETER 1-2"</t>
  </si>
  <si>
    <t>MICROMETER 2-3"</t>
  </si>
  <si>
    <t>MH1/O/H</t>
  </si>
  <si>
    <t>62413.1</t>
  </si>
  <si>
    <t>CBU</t>
  </si>
  <si>
    <t>Dial Indicator</t>
  </si>
  <si>
    <t>0291</t>
  </si>
  <si>
    <t>Digital Level</t>
  </si>
  <si>
    <t>Prospect Arpt</t>
  </si>
  <si>
    <t>Depth Micrometer</t>
  </si>
  <si>
    <t>BADM01</t>
  </si>
  <si>
    <t>UV meter</t>
  </si>
  <si>
    <t>32071</t>
  </si>
  <si>
    <t>Dial indicator</t>
  </si>
  <si>
    <t>999354</t>
  </si>
  <si>
    <t>1GA49621008</t>
  </si>
  <si>
    <t>Thermocouple</t>
  </si>
  <si>
    <t>80TK</t>
  </si>
  <si>
    <t xml:space="preserve">Ultra sound USM 22B </t>
  </si>
  <si>
    <t>Y4K212A</t>
  </si>
  <si>
    <t>B-190</t>
  </si>
  <si>
    <t>Calibrate Before Use (CBU)</t>
  </si>
  <si>
    <t>Owner</t>
  </si>
  <si>
    <t>Description</t>
  </si>
  <si>
    <t>Group</t>
  </si>
  <si>
    <t>Chadwick 8350 Balancer</t>
  </si>
  <si>
    <t>Track &amp; Balance</t>
  </si>
  <si>
    <t>Fairbanks</t>
  </si>
  <si>
    <t>Chadwick 8500 Balancer</t>
  </si>
  <si>
    <t xml:space="preserve">Torque Wrench Tester </t>
  </si>
  <si>
    <t>209</t>
  </si>
  <si>
    <t>Scales</t>
  </si>
  <si>
    <t>Measuring</t>
  </si>
  <si>
    <t>measuring</t>
  </si>
  <si>
    <t>Cole</t>
  </si>
  <si>
    <t>Otto</t>
  </si>
  <si>
    <t>Gauges</t>
  </si>
  <si>
    <t>Avionics</t>
  </si>
  <si>
    <t>0711</t>
  </si>
  <si>
    <t>1842</t>
  </si>
  <si>
    <t>01880084038</t>
  </si>
  <si>
    <t>DEPTH MICROMETER Gouge gauge</t>
  </si>
  <si>
    <t>16469</t>
  </si>
  <si>
    <t>03-2009</t>
  </si>
  <si>
    <t>VOR Tester KTM NC 2210</t>
  </si>
  <si>
    <t>Homer</t>
  </si>
  <si>
    <t>IFR 6000 Transponder Tester</t>
  </si>
  <si>
    <t>1545</t>
  </si>
  <si>
    <t>Pitot/Static Tester</t>
  </si>
  <si>
    <t>4354</t>
  </si>
  <si>
    <t>56493</t>
  </si>
  <si>
    <t>TORQUE WRENCH 200 ft/lbs</t>
  </si>
  <si>
    <t>09870103406</t>
  </si>
  <si>
    <t>00234</t>
  </si>
  <si>
    <t>MHI 324</t>
  </si>
  <si>
    <t>TORQUE WRENCH  200 in/LBS</t>
  </si>
  <si>
    <t>1006321636</t>
  </si>
  <si>
    <t>08113872</t>
  </si>
  <si>
    <t>ALA-100</t>
  </si>
  <si>
    <t>12" Caliber</t>
  </si>
  <si>
    <t>7036324</t>
  </si>
  <si>
    <t>Crimper</t>
  </si>
  <si>
    <t>ALC021</t>
  </si>
  <si>
    <t>109167</t>
  </si>
  <si>
    <t>B46083</t>
  </si>
  <si>
    <t>Reed</t>
  </si>
  <si>
    <t>07940019442</t>
  </si>
  <si>
    <t>78880327</t>
  </si>
  <si>
    <t>Stobinski</t>
  </si>
  <si>
    <t>Wade</t>
  </si>
  <si>
    <t>TORQUE WRENCH  75 FT/LBS.</t>
  </si>
  <si>
    <t>4030410732</t>
  </si>
  <si>
    <t>TORQUE WRENCH  200 IN/LBS.</t>
  </si>
  <si>
    <t>1005401531</t>
  </si>
  <si>
    <t>30-60 DAYS</t>
  </si>
  <si>
    <t>THIS MONTH</t>
  </si>
  <si>
    <t>GA3400</t>
  </si>
  <si>
    <t>DIGITAL CALIPER 6</t>
  </si>
  <si>
    <t>293883</t>
  </si>
  <si>
    <t>TORQUE WRENCH 250 FT/LBS</t>
  </si>
  <si>
    <t>0711054180</t>
  </si>
  <si>
    <t>TORQUE WRENCH 200 IN/LBS</t>
  </si>
  <si>
    <t>32465</t>
  </si>
  <si>
    <t>TORQUE WRENCH 150 IN/LBS</t>
  </si>
  <si>
    <t>31126</t>
  </si>
  <si>
    <t>TORQUE WRENCH 600 IN/LBS</t>
  </si>
  <si>
    <t>13482</t>
  </si>
  <si>
    <t>MICROMETER 2-3 INCH</t>
  </si>
  <si>
    <t>11062358</t>
  </si>
  <si>
    <t>MICROMETER</t>
  </si>
  <si>
    <t>Inside MICROMETER</t>
  </si>
  <si>
    <t>BARFIELD TOT TESTER</t>
  </si>
  <si>
    <t>537</t>
  </si>
  <si>
    <t>4102</t>
  </si>
  <si>
    <t>EVERGREEN A/C SCALE</t>
  </si>
  <si>
    <t>1347-3C</t>
  </si>
  <si>
    <t>TORQUE WRENCH TESTER</t>
  </si>
  <si>
    <t>1109</t>
  </si>
  <si>
    <t>POWER DYNE</t>
  </si>
  <si>
    <t>2456</t>
  </si>
  <si>
    <t>1485</t>
  </si>
  <si>
    <t>MICROMETER 2 IN</t>
  </si>
  <si>
    <t>XF2751</t>
  </si>
  <si>
    <t>MICROMETER 1 IN</t>
  </si>
  <si>
    <t>CONCORDE CAPACITY BATT TESTER</t>
  </si>
  <si>
    <t>0000321</t>
  </si>
  <si>
    <t>00260</t>
  </si>
  <si>
    <t>305</t>
  </si>
  <si>
    <t>RADS -AT KIT</t>
  </si>
  <si>
    <t>C631033</t>
  </si>
  <si>
    <t>11910037380</t>
  </si>
  <si>
    <t>TORQUE WRENCH 200-1000 IN/LBS.</t>
  </si>
  <si>
    <t>0213502552</t>
  </si>
  <si>
    <t>MICROMETER 3-4</t>
  </si>
  <si>
    <t xml:space="preserve"> DIAL INDICATOR</t>
  </si>
  <si>
    <t>SPRING SCALE 0-15LBS</t>
  </si>
  <si>
    <t>GKEN</t>
  </si>
  <si>
    <t>Kendall</t>
  </si>
  <si>
    <t>Lapp</t>
  </si>
  <si>
    <t>DTM-25A</t>
  </si>
  <si>
    <t>1355</t>
  </si>
  <si>
    <t>BO 105 R/B Bypass Tester Gauge (MH-F259)</t>
  </si>
  <si>
    <t>Hydraulic Press Gauge, O/H (MH-F244)</t>
  </si>
  <si>
    <t>Freight Scale</t>
  </si>
  <si>
    <t>A034631</t>
  </si>
  <si>
    <t>MH-T06315</t>
  </si>
  <si>
    <t>TORQUE WRENCH 40-200 INLBS</t>
  </si>
  <si>
    <t>0713603127</t>
  </si>
  <si>
    <t>Akutan</t>
  </si>
  <si>
    <t>085</t>
  </si>
  <si>
    <t>Failed</t>
  </si>
  <si>
    <t>TORQUE WRENCH 40-200</t>
  </si>
  <si>
    <t>1206501785</t>
  </si>
  <si>
    <t>TORQUE WRENCH 100-750</t>
  </si>
  <si>
    <t>0909113891</t>
  </si>
  <si>
    <t>436-1</t>
  </si>
  <si>
    <t>06125993</t>
  </si>
  <si>
    <t>0196</t>
  </si>
  <si>
    <t>0399</t>
  </si>
  <si>
    <t>120542578</t>
  </si>
  <si>
    <t>120542625</t>
  </si>
  <si>
    <t>Multimeter</t>
  </si>
  <si>
    <t>SPRING SCALE 0-2 LBS</t>
  </si>
  <si>
    <t>96</t>
  </si>
  <si>
    <t>Part</t>
  </si>
  <si>
    <t>Personal</t>
  </si>
  <si>
    <t>LMJ4232-101</t>
  </si>
  <si>
    <t xml:space="preserve">MULTIMETER </t>
  </si>
  <si>
    <t>090400156</t>
  </si>
  <si>
    <t>Warner</t>
  </si>
  <si>
    <t>00000112</t>
  </si>
  <si>
    <t>SPRING SCALES 0-50LB</t>
  </si>
  <si>
    <t xml:space="preserve">FUEL QUANTITY TEST SET </t>
  </si>
  <si>
    <t>751</t>
  </si>
  <si>
    <t>992153604</t>
  </si>
  <si>
    <t>NDT PRESSURE GAGE 200PSI</t>
  </si>
  <si>
    <t>2959014</t>
  </si>
  <si>
    <t>parts room</t>
  </si>
  <si>
    <t>3047902</t>
  </si>
  <si>
    <t>MICROMETER SET</t>
  </si>
  <si>
    <t>1-2SET1-2</t>
  </si>
  <si>
    <t>3-4SET1-4</t>
  </si>
  <si>
    <t>4-5SET1-5</t>
  </si>
  <si>
    <t>5-6SET1-6</t>
  </si>
  <si>
    <t>11910037064</t>
  </si>
  <si>
    <t>0908520102</t>
  </si>
  <si>
    <t>TORQUE WRENCH 300IN/LB</t>
  </si>
  <si>
    <t>TORQUE WRENCH 200IN/LB</t>
  </si>
  <si>
    <t>0608520608</t>
  </si>
  <si>
    <t>Dial indicator servo</t>
  </si>
  <si>
    <t>5709334</t>
  </si>
  <si>
    <t>MHI223</t>
  </si>
  <si>
    <t>on shelf</t>
  </si>
  <si>
    <t>Caliber</t>
  </si>
  <si>
    <t>TORQUE WRENCH 5-100 FT/LBS</t>
  </si>
  <si>
    <t>0715801498</t>
  </si>
  <si>
    <t>Smith</t>
  </si>
  <si>
    <t>TORQUE WRENCH 10-60 IN/LBS</t>
  </si>
  <si>
    <t>RED134</t>
  </si>
  <si>
    <t>micrometer 0-1</t>
  </si>
  <si>
    <t>150777688</t>
  </si>
  <si>
    <t>micrometer 1-2</t>
  </si>
  <si>
    <t>micrometer 2-3</t>
  </si>
  <si>
    <t>150462406</t>
  </si>
  <si>
    <t>150776494</t>
  </si>
  <si>
    <t>TORQUE WRENCH 20-100 FT/LBS</t>
  </si>
  <si>
    <t>Chadwick calibrator</t>
  </si>
  <si>
    <t>2488</t>
  </si>
  <si>
    <t xml:space="preserve">multimeter </t>
  </si>
  <si>
    <t>160920784</t>
  </si>
  <si>
    <t>TORQUE WRENCH 8-40 IN/LBS</t>
  </si>
  <si>
    <t>1116402680</t>
  </si>
  <si>
    <t>0516505059</t>
  </si>
  <si>
    <t>A-4360</t>
  </si>
  <si>
    <t>06595289</t>
  </si>
  <si>
    <t>quarentined</t>
  </si>
  <si>
    <t>Chavez</t>
  </si>
  <si>
    <t>Torque Wrench 40-200 inlbs</t>
  </si>
  <si>
    <t>Torque Wrench 5-75 ftlbs</t>
  </si>
  <si>
    <t>0816502438</t>
  </si>
  <si>
    <t>Painter</t>
  </si>
  <si>
    <t>120541052</t>
  </si>
  <si>
    <t>0116800275</t>
  </si>
  <si>
    <t>Stevens</t>
  </si>
  <si>
    <t>06910046941</t>
  </si>
  <si>
    <t>Jones</t>
  </si>
  <si>
    <t>27520463</t>
  </si>
  <si>
    <t>0-6" Caliber</t>
  </si>
  <si>
    <t>G34753</t>
  </si>
  <si>
    <t>67631241</t>
  </si>
  <si>
    <t>TORQUE WRENCH 75 FT/LBS</t>
  </si>
  <si>
    <t>RR1075</t>
  </si>
  <si>
    <t>Ray</t>
  </si>
  <si>
    <t>TORQUE WRENCH 100 FT/LB</t>
  </si>
  <si>
    <t>41256</t>
  </si>
  <si>
    <t>TORQUE WRENCH 40 IN/LBS</t>
  </si>
  <si>
    <t>0315401200</t>
  </si>
  <si>
    <t>28411067</t>
  </si>
  <si>
    <t>Fuel</t>
  </si>
  <si>
    <t>THERMOMETER</t>
  </si>
  <si>
    <t>57881</t>
  </si>
  <si>
    <t>57873</t>
  </si>
  <si>
    <t>57872</t>
  </si>
  <si>
    <t>57871</t>
  </si>
  <si>
    <t>57880</t>
  </si>
  <si>
    <t>57879</t>
  </si>
  <si>
    <t xml:space="preserve">57875 </t>
  </si>
  <si>
    <t>57877</t>
  </si>
  <si>
    <t>57874</t>
  </si>
  <si>
    <t>57876</t>
  </si>
  <si>
    <t>57878</t>
  </si>
  <si>
    <t>57882</t>
  </si>
  <si>
    <t>Marshall</t>
  </si>
  <si>
    <t>270966</t>
  </si>
  <si>
    <t>WTJ87537</t>
  </si>
  <si>
    <t>1107302393</t>
  </si>
  <si>
    <t>TORQUE WRENCH 250ft/lbs</t>
  </si>
  <si>
    <t>TORQUE WRENCH 80ftlbs</t>
  </si>
  <si>
    <t>TORQUE WRENCH 200in/lbs</t>
  </si>
  <si>
    <t>Caliber 6inch</t>
  </si>
  <si>
    <t>TORQUE WRENCH 200IN/LBS</t>
  </si>
  <si>
    <t>713603127</t>
  </si>
  <si>
    <t>06260031</t>
  </si>
  <si>
    <t>email sent</t>
  </si>
  <si>
    <t>TORQUE WRENCH 12 - 240 IN/LB</t>
  </si>
  <si>
    <t>0617101740</t>
  </si>
  <si>
    <t>0815502058</t>
  </si>
  <si>
    <t>Schulz</t>
  </si>
  <si>
    <t>TORQUE WRENCH 1000in/lbs</t>
  </si>
  <si>
    <t>TORQUE WRENCH 100ft/lbs</t>
  </si>
  <si>
    <t>0797300750</t>
  </si>
  <si>
    <t>Pearson</t>
  </si>
  <si>
    <t>09920042836</t>
  </si>
  <si>
    <t>LB80001</t>
  </si>
  <si>
    <t>75551232</t>
  </si>
  <si>
    <t>Galley</t>
  </si>
  <si>
    <t>Micrometer 1inch</t>
  </si>
  <si>
    <t>0094285</t>
  </si>
  <si>
    <t>DSG38210</t>
  </si>
  <si>
    <t>49752158</t>
  </si>
  <si>
    <t>?</t>
  </si>
  <si>
    <t>TQ Wrench 200 in/lbs</t>
  </si>
  <si>
    <t>TQ Wrench 1000 in/lbs</t>
  </si>
  <si>
    <t>06115674</t>
  </si>
  <si>
    <t>53550825</t>
  </si>
  <si>
    <t>CALIPER 6 IN.</t>
  </si>
  <si>
    <t>EZPYRMHI</t>
  </si>
  <si>
    <t>E-Z PROBE   EDL</t>
  </si>
  <si>
    <t xml:space="preserve">Micrometer MM SET (6ea) </t>
  </si>
  <si>
    <t>MM Set 1</t>
  </si>
  <si>
    <t>JTL001</t>
  </si>
  <si>
    <t>Lister</t>
  </si>
  <si>
    <t>0714X-B1</t>
  </si>
  <si>
    <t>CALIBER</t>
  </si>
  <si>
    <t>200295EC</t>
  </si>
  <si>
    <t>JTLANIHC</t>
  </si>
  <si>
    <t>P250042</t>
  </si>
  <si>
    <t>1808391578</t>
  </si>
  <si>
    <t>LeBlanc</t>
  </si>
  <si>
    <t>08017168</t>
  </si>
  <si>
    <t>1807392280</t>
  </si>
  <si>
    <t>1711491250</t>
  </si>
  <si>
    <t>Kodiak</t>
  </si>
  <si>
    <t>011500803</t>
  </si>
  <si>
    <t>DND18771</t>
  </si>
  <si>
    <t>SPRING SCALE 0-1000 GRAMS</t>
  </si>
  <si>
    <t>1191</t>
  </si>
  <si>
    <t>1192</t>
  </si>
  <si>
    <t>40431054WS</t>
  </si>
  <si>
    <t>0119090483</t>
  </si>
  <si>
    <t>Ramirez</t>
  </si>
  <si>
    <t>6 inch Caliber</t>
  </si>
  <si>
    <t>20171018</t>
  </si>
  <si>
    <t>1812093419</t>
  </si>
  <si>
    <t>Micrometer 2inch</t>
  </si>
  <si>
    <t>17166357</t>
  </si>
  <si>
    <t>JA11</t>
  </si>
  <si>
    <t>Scale 0-11lbs</t>
  </si>
  <si>
    <t>Goggles</t>
  </si>
  <si>
    <t>NIGHT VISION GOGGLES</t>
  </si>
  <si>
    <t>680342</t>
  </si>
  <si>
    <t>680343</t>
  </si>
  <si>
    <t>Failed Certification 10/10/2019</t>
  </si>
  <si>
    <t>Torque wrench 25-250inlbs</t>
  </si>
  <si>
    <t>5061114005</t>
  </si>
  <si>
    <t>Vesga</t>
  </si>
  <si>
    <t>E628</t>
  </si>
  <si>
    <t>17021916</t>
  </si>
  <si>
    <t>0815091037</t>
  </si>
  <si>
    <t>Torque wrench 100 ftlbs</t>
  </si>
  <si>
    <t>3694</t>
  </si>
  <si>
    <t>TORQUE WRENCH 150INLBS</t>
  </si>
  <si>
    <t>0819906595</t>
  </si>
  <si>
    <t>Brown</t>
  </si>
  <si>
    <t>TORQUE WRENCH 100FTLBS</t>
  </si>
  <si>
    <t>1706390734</t>
  </si>
  <si>
    <t>DSG30359</t>
  </si>
  <si>
    <t>5151</t>
  </si>
  <si>
    <t>RADS KIT</t>
  </si>
  <si>
    <t xml:space="preserve">Measuring </t>
  </si>
  <si>
    <t>T5 Cable Tensiometer</t>
  </si>
  <si>
    <t>79497</t>
  </si>
  <si>
    <t>IFR 4000 Transponder Tester</t>
  </si>
  <si>
    <t>2000001029</t>
  </si>
  <si>
    <t>Fluke 754 calibrator</t>
  </si>
  <si>
    <t>AEMC micro-ohmeter 6240</t>
  </si>
  <si>
    <t>Fluke 725 multimeter</t>
  </si>
  <si>
    <t>4981149</t>
  </si>
  <si>
    <t>49150038</t>
  </si>
  <si>
    <t>117996SFDV</t>
  </si>
  <si>
    <t>Spring scale 0-75</t>
  </si>
  <si>
    <t>M057</t>
  </si>
  <si>
    <t>0-30</t>
  </si>
  <si>
    <t>MH-F583A</t>
  </si>
  <si>
    <t>0-5000</t>
  </si>
  <si>
    <t>MH-N36626</t>
  </si>
  <si>
    <t>0-200</t>
  </si>
  <si>
    <t>MH-F335</t>
  </si>
  <si>
    <t>0-600</t>
  </si>
  <si>
    <t>MH-T2</t>
  </si>
  <si>
    <t>gauge</t>
  </si>
  <si>
    <t>MH-T06205</t>
  </si>
  <si>
    <t xml:space="preserve">Gauge  </t>
  </si>
  <si>
    <t>MH-F616</t>
  </si>
  <si>
    <t>MH-F259</t>
  </si>
  <si>
    <t>MH-F244</t>
  </si>
  <si>
    <t>MH-F094</t>
  </si>
  <si>
    <t>MH-F177</t>
  </si>
  <si>
    <t>MH-F255</t>
  </si>
  <si>
    <t>MHF391</t>
  </si>
  <si>
    <t>MH-97302</t>
  </si>
  <si>
    <t>MH-00005</t>
  </si>
  <si>
    <t>MH-00006</t>
  </si>
  <si>
    <t>MH-10620</t>
  </si>
  <si>
    <t>MH-1608</t>
  </si>
  <si>
    <t>MH-400PSI</t>
  </si>
  <si>
    <t>MH-00004</t>
  </si>
  <si>
    <t>MH-00007</t>
  </si>
  <si>
    <t>MH-003</t>
  </si>
  <si>
    <t>MH-008</t>
  </si>
  <si>
    <t>Pressure Gage 160PSI</t>
  </si>
  <si>
    <t>MH-8929</t>
  </si>
  <si>
    <t>Pressure Gage 100PSI</t>
  </si>
  <si>
    <t>0411400521</t>
  </si>
  <si>
    <t>0810058024</t>
  </si>
  <si>
    <t>200 inch lbs</t>
  </si>
  <si>
    <t>40 inch lbs</t>
  </si>
  <si>
    <t>E76498</t>
  </si>
  <si>
    <t>MH-T06315A</t>
  </si>
  <si>
    <t>Pressure Gauge 160PSI</t>
  </si>
  <si>
    <t>FAILED 07/15/2020</t>
  </si>
  <si>
    <t>MH-F391</t>
  </si>
  <si>
    <t>Pressure Gauge 15PSI</t>
  </si>
  <si>
    <t>2499</t>
  </si>
  <si>
    <t>Digital Pressure Gauge</t>
  </si>
  <si>
    <t>9518001001</t>
  </si>
  <si>
    <t>9518001007</t>
  </si>
  <si>
    <t>0166-602</t>
  </si>
  <si>
    <t>personal</t>
  </si>
  <si>
    <t>0166-603</t>
  </si>
  <si>
    <t>Micrometer 0-1"</t>
  </si>
  <si>
    <t>Micrometer 1-2"</t>
  </si>
  <si>
    <t>TORQUE WRENCH 40-200 IN/LB</t>
  </si>
  <si>
    <t>0312500800</t>
  </si>
  <si>
    <t>Sholl</t>
  </si>
  <si>
    <t>Digital Manometer</t>
  </si>
  <si>
    <t>MH-S974633.001</t>
  </si>
  <si>
    <t>03C2X5</t>
  </si>
  <si>
    <t>Fluke</t>
  </si>
  <si>
    <t>Clamp Meter</t>
  </si>
  <si>
    <t>MH-50460</t>
  </si>
  <si>
    <t>20200506</t>
  </si>
  <si>
    <t>M.Jones</t>
  </si>
  <si>
    <t>Micrometer</t>
  </si>
  <si>
    <t>33200263</t>
  </si>
  <si>
    <t>Model in -30</t>
  </si>
  <si>
    <t>M-030</t>
  </si>
  <si>
    <t>M-015</t>
  </si>
  <si>
    <t>Model in -15</t>
  </si>
  <si>
    <t>Model in -50</t>
  </si>
  <si>
    <t>M-050</t>
  </si>
  <si>
    <t>TORQUE WRENCH 3/8</t>
  </si>
  <si>
    <t>0206300020</t>
  </si>
  <si>
    <t>Messano</t>
  </si>
  <si>
    <t>TORQUE WRENCH 1/4</t>
  </si>
  <si>
    <t>0206400003</t>
  </si>
  <si>
    <t>TORQUE WRENCH 20-200 INLP</t>
  </si>
  <si>
    <t>HC1422853</t>
  </si>
  <si>
    <t>Manley</t>
  </si>
  <si>
    <t>Pressure Gauge 15 PSI</t>
  </si>
  <si>
    <t>MH-F391A</t>
  </si>
  <si>
    <t>MH-F391B</t>
  </si>
  <si>
    <t>TORQUE WRENCH 0-60inchlbs</t>
  </si>
  <si>
    <t>TQ WRENCH 5-40inchlbs</t>
  </si>
  <si>
    <t>TQ WRENCH 20-200inchlbs</t>
  </si>
  <si>
    <t>Mesurind</t>
  </si>
  <si>
    <t>CALIBER 6inch</t>
  </si>
  <si>
    <t>1311070</t>
  </si>
  <si>
    <t>Micrometer 3inch</t>
  </si>
  <si>
    <t>Torque wrench 200inclbs</t>
  </si>
  <si>
    <t>0120901687</t>
  </si>
  <si>
    <t>McKone</t>
  </si>
  <si>
    <t>Torque wrench 6inchlbs</t>
  </si>
  <si>
    <t>DS1F96CZHM</t>
  </si>
  <si>
    <t>Peter</t>
  </si>
  <si>
    <t>Pressure Gage</t>
  </si>
  <si>
    <t>Pressure Gage 5K</t>
  </si>
  <si>
    <t xml:space="preserve">Pressure Gauge </t>
  </si>
  <si>
    <t>MH-00008</t>
  </si>
  <si>
    <t>97630053</t>
  </si>
  <si>
    <t>Drinkard</t>
  </si>
  <si>
    <t>49860036SV</t>
  </si>
  <si>
    <t>6in caliber</t>
  </si>
  <si>
    <t>Mck5280</t>
  </si>
  <si>
    <t>Milli OHM Meter</t>
  </si>
  <si>
    <t>2016968</t>
  </si>
  <si>
    <t>failed 2/12/21</t>
  </si>
  <si>
    <t>missing cert</t>
  </si>
  <si>
    <t>TORQUE WRENCH 5-100FT/LB</t>
  </si>
  <si>
    <t>2013008241</t>
  </si>
  <si>
    <t>Sent Out ADH</t>
  </si>
  <si>
    <t xml:space="preserve">Failed calibration </t>
  </si>
  <si>
    <t>ersonal</t>
  </si>
  <si>
    <t>failed cal</t>
  </si>
  <si>
    <t>C181253162</t>
  </si>
  <si>
    <t>Dial Caliper 6" CAL6DA</t>
  </si>
  <si>
    <t>Facklem</t>
  </si>
  <si>
    <t>Fluke Thermoter</t>
  </si>
  <si>
    <t>98560346</t>
  </si>
  <si>
    <t>FAI 4/23, going to DAC</t>
  </si>
  <si>
    <t>6" Caliber</t>
  </si>
  <si>
    <t>GS092737</t>
  </si>
  <si>
    <t>Panzarello</t>
  </si>
  <si>
    <t>12070336A</t>
  </si>
  <si>
    <t>Torque Wrench 200 inch lbs</t>
  </si>
  <si>
    <t>0321712905</t>
  </si>
  <si>
    <t>Shelf</t>
  </si>
  <si>
    <t>Digital Multimeter EEDM504F</t>
  </si>
  <si>
    <t>21130795</t>
  </si>
  <si>
    <t xml:space="preserve">Sent Out </t>
  </si>
  <si>
    <t>Dial Depth Gage</t>
  </si>
  <si>
    <t>2ZUH1</t>
  </si>
  <si>
    <t>at e2b for 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</si>
</sst>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;@"/>
    <numFmt numFmtId="165" formatCode="[$-409]mmm\-yy;@"/>
    <numFmt numFmtId="166" formatCode="mm/dd/yy;@"/>
  </numFmts>
  <fonts count="27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vertAlign val="superscript"/>
      <sz val="10"/>
      <name val="Arial"/>
      <family val="2"/>
    </font>
    <font>
      <u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</font>
  </fonts>
  <fills count="1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theme="4" tint="0.3999755851924192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484">
    <xf numFmtId="0" fontId="0" fillId="0" borderId="0" xfId="0"/>
    <xf numFmtId="14" fontId="0" fillId="0" borderId="0" xfId="0" applyNumberFormat="1"/>
    <xf numFmtId="49" fontId="0" fillId="0" borderId="0" xfId="0" applyNumberFormat="1"/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2" xfId="0" applyBorder="1"/>
    <xf numFmtId="0" fontId="0" fillId="0" borderId="3" xfId="0" applyBorder="1"/>
    <xf numFmtId="49" fontId="0" fillId="0" borderId="4" xfId="0" applyNumberFormat="1" applyBorder="1"/>
    <xf numFmtId="14" fontId="0" fillId="0" borderId="4" xfId="0" applyNumberFormat="1" applyBorder="1"/>
    <xf numFmtId="14" fontId="0" fillId="0" borderId="5" xfId="0" applyNumberFormat="1" applyBorder="1"/>
    <xf numFmtId="0" fontId="0" fillId="0" borderId="0" xfId="0" applyBorder="1"/>
    <xf numFmtId="0" fontId="1" fillId="0" borderId="6" xfId="0" applyFont="1" applyBorder="1" applyAlignment="1">
      <alignment wrapText="1"/>
    </xf>
    <xf numFmtId="49" fontId="1" fillId="0" borderId="6" xfId="0" applyNumberFormat="1" applyFont="1" applyBorder="1" applyAlignment="1">
      <alignment wrapText="1"/>
    </xf>
    <xf numFmtId="166" fontId="1" fillId="0" borderId="6" xfId="0" applyNumberFormat="1" applyFont="1" applyBorder="1" applyAlignment="1" applyProtection="1">
      <alignment wrapText="1"/>
      <protection locked="0"/>
    </xf>
    <xf numFmtId="0" fontId="1" fillId="0" borderId="7" xfId="0" applyFont="1" applyBorder="1"/>
    <xf numFmtId="0" fontId="1" fillId="0" borderId="8" xfId="0" applyFont="1" applyBorder="1" applyAlignment="1">
      <alignment wrapText="1"/>
    </xf>
    <xf numFmtId="49" fontId="1" fillId="0" borderId="8" xfId="0" applyNumberFormat="1" applyFont="1" applyBorder="1" applyAlignment="1">
      <alignment wrapText="1"/>
    </xf>
    <xf numFmtId="166" fontId="1" fillId="0" borderId="8" xfId="0" applyNumberFormat="1" applyFont="1" applyBorder="1" applyAlignment="1" applyProtection="1">
      <alignment wrapText="1"/>
      <protection locked="0"/>
    </xf>
    <xf numFmtId="165" fontId="1" fillId="0" borderId="9" xfId="0" applyNumberFormat="1" applyFont="1" applyBorder="1" applyAlignment="1">
      <alignment wrapText="1"/>
    </xf>
    <xf numFmtId="0" fontId="1" fillId="0" borderId="10" xfId="0" applyFont="1" applyBorder="1"/>
    <xf numFmtId="165" fontId="1" fillId="0" borderId="11" xfId="0" applyNumberFormat="1" applyFont="1" applyBorder="1" applyAlignment="1">
      <alignment wrapText="1"/>
    </xf>
    <xf numFmtId="0" fontId="1" fillId="0" borderId="12" xfId="0" applyFont="1" applyBorder="1"/>
    <xf numFmtId="0" fontId="1" fillId="0" borderId="13" xfId="0" applyFont="1" applyBorder="1" applyAlignment="1">
      <alignment wrapText="1"/>
    </xf>
    <xf numFmtId="49" fontId="1" fillId="0" borderId="13" xfId="0" applyNumberFormat="1" applyFont="1" applyBorder="1" applyAlignment="1">
      <alignment wrapText="1"/>
    </xf>
    <xf numFmtId="166" fontId="1" fillId="0" borderId="13" xfId="0" applyNumberFormat="1" applyFont="1" applyBorder="1" applyAlignment="1" applyProtection="1">
      <alignment wrapText="1"/>
      <protection locked="0"/>
    </xf>
    <xf numFmtId="165" fontId="1" fillId="0" borderId="14" xfId="0" applyNumberFormat="1" applyFont="1" applyBorder="1" applyAlignment="1">
      <alignment wrapText="1"/>
    </xf>
    <xf numFmtId="166" fontId="1" fillId="0" borderId="6" xfId="0" applyNumberFormat="1" applyFont="1" applyBorder="1" applyAlignment="1" applyProtection="1">
      <alignment vertical="top" wrapText="1"/>
      <protection locked="0"/>
    </xf>
    <xf numFmtId="0" fontId="1" fillId="0" borderId="6" xfId="0" applyFont="1" applyBorder="1" applyAlignment="1">
      <alignment vertical="top" wrapText="1"/>
    </xf>
    <xf numFmtId="165" fontId="1" fillId="0" borderId="11" xfId="0" applyNumberFormat="1" applyFont="1" applyBorder="1"/>
    <xf numFmtId="49" fontId="0" fillId="0" borderId="6" xfId="0" applyNumberFormat="1" applyBorder="1"/>
    <xf numFmtId="0" fontId="1" fillId="0" borderId="10" xfId="0" applyFont="1" applyFill="1" applyBorder="1"/>
    <xf numFmtId="0" fontId="1" fillId="0" borderId="6" xfId="0" applyFont="1" applyFill="1" applyBorder="1" applyAlignment="1">
      <alignment wrapText="1"/>
    </xf>
    <xf numFmtId="14" fontId="0" fillId="0" borderId="6" xfId="0" applyNumberFormat="1" applyBorder="1"/>
    <xf numFmtId="0" fontId="2" fillId="0" borderId="6" xfId="0" applyFont="1" applyFill="1" applyBorder="1" applyAlignment="1">
      <alignment wrapText="1"/>
    </xf>
    <xf numFmtId="164" fontId="0" fillId="0" borderId="10" xfId="0" applyNumberFormat="1" applyBorder="1"/>
    <xf numFmtId="165" fontId="1" fillId="5" borderId="11" xfId="0" applyNumberFormat="1" applyFont="1" applyFill="1" applyBorder="1" applyAlignment="1">
      <alignment wrapText="1"/>
    </xf>
    <xf numFmtId="0" fontId="1" fillId="0" borderId="1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49" fontId="1" fillId="0" borderId="0" xfId="0" applyNumberFormat="1" applyFont="1" applyBorder="1" applyAlignment="1">
      <alignment wrapText="1"/>
    </xf>
    <xf numFmtId="166" fontId="1" fillId="0" borderId="0" xfId="0" applyNumberFormat="1" applyFont="1" applyBorder="1" applyAlignment="1" applyProtection="1">
      <alignment wrapText="1"/>
      <protection locked="0"/>
    </xf>
    <xf numFmtId="165" fontId="0" fillId="0" borderId="11" xfId="0" applyNumberFormat="1" applyBorder="1"/>
    <xf numFmtId="165" fontId="1" fillId="0" borderId="0" xfId="0" applyNumberFormat="1" applyFont="1" applyBorder="1" applyAlignment="1">
      <alignment wrapText="1"/>
    </xf>
    <xf numFmtId="0" fontId="1" fillId="0" borderId="15" xfId="0" applyFont="1" applyBorder="1"/>
    <xf numFmtId="0" fontId="1" fillId="0" borderId="16" xfId="0" applyFont="1" applyBorder="1" applyAlignment="1">
      <alignment wrapText="1"/>
    </xf>
    <xf numFmtId="165" fontId="1" fillId="0" borderId="0" xfId="0" applyNumberFormat="1" applyFont="1" applyFill="1" applyBorder="1" applyAlignment="1">
      <alignment wrapText="1"/>
    </xf>
    <xf numFmtId="165" fontId="1" fillId="0" borderId="11" xfId="0" applyNumberFormat="1" applyFont="1" applyFill="1" applyBorder="1" applyAlignment="1">
      <alignment wrapText="1"/>
    </xf>
    <xf numFmtId="0" fontId="7" fillId="0" borderId="0" xfId="0" applyFont="1"/>
    <xf numFmtId="0" fontId="0" fillId="0" borderId="6" xfId="0" applyFont="1" applyBorder="1" applyAlignment="1">
      <alignment wrapText="1"/>
    </xf>
    <xf numFmtId="0" fontId="0" fillId="0" borderId="0" xfId="0" applyFont="1" applyBorder="1" applyAlignment="1">
      <alignment wrapText="1"/>
    </xf>
    <xf numFmtId="49" fontId="0" fillId="0" borderId="6" xfId="0" applyNumberFormat="1" applyFont="1" applyBorder="1" applyAlignment="1">
      <alignment wrapText="1"/>
    </xf>
    <xf numFmtId="49" fontId="0" fillId="0" borderId="0" xfId="0" applyNumberFormat="1" applyBorder="1"/>
    <xf numFmtId="165" fontId="0" fillId="0" borderId="0" xfId="0" applyNumberFormat="1" applyBorder="1"/>
    <xf numFmtId="0" fontId="0" fillId="0" borderId="15" xfId="0" applyFont="1" applyBorder="1"/>
    <xf numFmtId="49" fontId="0" fillId="0" borderId="0" xfId="0" applyNumberFormat="1" applyFont="1" applyBorder="1" applyAlignment="1">
      <alignment wrapText="1"/>
    </xf>
    <xf numFmtId="0" fontId="0" fillId="0" borderId="15" xfId="0" applyFont="1" applyFill="1" applyBorder="1"/>
    <xf numFmtId="0" fontId="0" fillId="0" borderId="10" xfId="0" applyFont="1" applyFill="1" applyBorder="1"/>
    <xf numFmtId="0" fontId="0" fillId="0" borderId="6" xfId="0" applyFont="1" applyFill="1" applyBorder="1" applyAlignment="1">
      <alignment wrapText="1"/>
    </xf>
    <xf numFmtId="0" fontId="0" fillId="0" borderId="6" xfId="0" applyFont="1" applyBorder="1" applyAlignment="1">
      <alignment vertical="top" wrapText="1"/>
    </xf>
    <xf numFmtId="0" fontId="0" fillId="0" borderId="10" xfId="0" applyFont="1" applyBorder="1"/>
    <xf numFmtId="166" fontId="1" fillId="0" borderId="16" xfId="0" applyNumberFormat="1" applyFont="1" applyBorder="1" applyAlignment="1" applyProtection="1">
      <alignment wrapText="1"/>
      <protection locked="0"/>
    </xf>
    <xf numFmtId="166" fontId="1" fillId="0" borderId="17" xfId="0" applyNumberFormat="1" applyFont="1" applyBorder="1" applyAlignment="1" applyProtection="1">
      <alignment wrapText="1"/>
      <protection locked="0"/>
    </xf>
    <xf numFmtId="49" fontId="0" fillId="0" borderId="13" xfId="0" applyNumberFormat="1" applyFont="1" applyBorder="1" applyAlignment="1">
      <alignment wrapText="1"/>
    </xf>
    <xf numFmtId="49" fontId="1" fillId="0" borderId="16" xfId="0" applyNumberFormat="1" applyFont="1" applyBorder="1" applyAlignment="1">
      <alignment wrapText="1"/>
    </xf>
    <xf numFmtId="0" fontId="9" fillId="0" borderId="6" xfId="0" applyFont="1" applyBorder="1" applyAlignment="1">
      <alignment wrapText="1"/>
    </xf>
    <xf numFmtId="165" fontId="1" fillId="3" borderId="11" xfId="0" applyNumberFormat="1" applyFont="1" applyFill="1" applyBorder="1" applyAlignment="1">
      <alignment wrapText="1"/>
    </xf>
    <xf numFmtId="165" fontId="1" fillId="0" borderId="18" xfId="0" applyNumberFormat="1" applyFont="1" applyBorder="1" applyAlignment="1">
      <alignment wrapText="1"/>
    </xf>
    <xf numFmtId="166" fontId="9" fillId="0" borderId="6" xfId="0" applyNumberFormat="1" applyFont="1" applyBorder="1" applyAlignment="1" applyProtection="1">
      <alignment wrapText="1"/>
      <protection locked="0"/>
    </xf>
    <xf numFmtId="49" fontId="9" fillId="0" borderId="6" xfId="0" applyNumberFormat="1" applyFont="1" applyBorder="1" applyAlignment="1" applyProtection="1">
      <alignment wrapText="1"/>
    </xf>
    <xf numFmtId="0" fontId="9" fillId="0" borderId="6" xfId="0" applyFont="1" applyBorder="1" applyAlignment="1" applyProtection="1">
      <alignment wrapText="1"/>
    </xf>
    <xf numFmtId="0" fontId="9" fillId="0" borderId="0" xfId="0" applyFont="1" applyProtection="1">
      <protection locked="0"/>
    </xf>
    <xf numFmtId="0" fontId="9" fillId="0" borderId="0" xfId="0" applyFont="1" applyProtection="1"/>
    <xf numFmtId="49" fontId="9" fillId="0" borderId="0" xfId="0" applyNumberFormat="1" applyFont="1" applyProtection="1"/>
    <xf numFmtId="14" fontId="9" fillId="0" borderId="0" xfId="0" applyNumberFormat="1" applyFont="1" applyAlignment="1" applyProtection="1">
      <alignment horizontal="center"/>
    </xf>
    <xf numFmtId="165" fontId="9" fillId="0" borderId="6" xfId="0" applyNumberFormat="1" applyFont="1" applyBorder="1" applyAlignment="1" applyProtection="1">
      <alignment wrapText="1"/>
    </xf>
    <xf numFmtId="165" fontId="1" fillId="6" borderId="11" xfId="0" applyNumberFormat="1" applyFont="1" applyFill="1" applyBorder="1" applyAlignment="1">
      <alignment wrapText="1"/>
    </xf>
    <xf numFmtId="0" fontId="9" fillId="0" borderId="15" xfId="0" applyFont="1" applyFill="1" applyBorder="1"/>
    <xf numFmtId="0" fontId="9" fillId="0" borderId="16" xfId="0" applyFont="1" applyFill="1" applyBorder="1" applyAlignment="1">
      <alignment wrapText="1"/>
    </xf>
    <xf numFmtId="0" fontId="9" fillId="0" borderId="10" xfId="0" applyFont="1" applyFill="1" applyBorder="1"/>
    <xf numFmtId="0" fontId="9" fillId="0" borderId="6" xfId="0" applyFont="1" applyFill="1" applyBorder="1" applyAlignment="1">
      <alignment wrapText="1"/>
    </xf>
    <xf numFmtId="49" fontId="9" fillId="0" borderId="6" xfId="0" applyNumberFormat="1" applyFont="1" applyBorder="1"/>
    <xf numFmtId="0" fontId="9" fillId="0" borderId="10" xfId="0" applyFont="1" applyBorder="1"/>
    <xf numFmtId="49" fontId="9" fillId="0" borderId="6" xfId="0" applyNumberFormat="1" applyFont="1" applyBorder="1" applyAlignment="1">
      <alignment wrapText="1"/>
    </xf>
    <xf numFmtId="0" fontId="1" fillId="0" borderId="15" xfId="0" applyFont="1" applyBorder="1" applyAlignment="1">
      <alignment horizontal="left"/>
    </xf>
    <xf numFmtId="0" fontId="1" fillId="0" borderId="15" xfId="0" applyFont="1" applyFill="1" applyBorder="1"/>
    <xf numFmtId="0" fontId="1" fillId="0" borderId="16" xfId="0" applyFont="1" applyFill="1" applyBorder="1" applyAlignment="1">
      <alignment wrapText="1"/>
    </xf>
    <xf numFmtId="0" fontId="0" fillId="0" borderId="16" xfId="0" applyFont="1" applyFill="1" applyBorder="1" applyAlignment="1">
      <alignment wrapText="1"/>
    </xf>
    <xf numFmtId="165" fontId="1" fillId="5" borderId="0" xfId="0" applyNumberFormat="1" applyFont="1" applyFill="1" applyBorder="1" applyAlignment="1">
      <alignment wrapText="1"/>
    </xf>
    <xf numFmtId="0" fontId="9" fillId="0" borderId="15" xfId="0" applyFont="1" applyBorder="1"/>
    <xf numFmtId="0" fontId="9" fillId="0" borderId="0" xfId="0" applyFont="1" applyBorder="1" applyAlignment="1">
      <alignment wrapText="1"/>
    </xf>
    <xf numFmtId="49" fontId="9" fillId="0" borderId="0" xfId="0" applyNumberFormat="1" applyFont="1" applyBorder="1" applyAlignment="1">
      <alignment wrapText="1"/>
    </xf>
    <xf numFmtId="49" fontId="9" fillId="0" borderId="0" xfId="0" applyNumberFormat="1" applyFont="1" applyBorder="1"/>
    <xf numFmtId="165" fontId="0" fillId="0" borderId="11" xfId="0" applyNumberFormat="1" applyFill="1" applyBorder="1"/>
    <xf numFmtId="165" fontId="1" fillId="0" borderId="14" xfId="0" applyNumberFormat="1" applyFont="1" applyBorder="1"/>
    <xf numFmtId="165" fontId="0" fillId="0" borderId="0" xfId="0" applyNumberFormat="1"/>
    <xf numFmtId="166" fontId="0" fillId="0" borderId="0" xfId="0" applyNumberFormat="1" applyBorder="1"/>
    <xf numFmtId="166" fontId="0" fillId="0" borderId="6" xfId="0" applyNumberFormat="1" applyBorder="1"/>
    <xf numFmtId="166" fontId="0" fillId="0" borderId="0" xfId="0" applyNumberFormat="1"/>
    <xf numFmtId="166" fontId="1" fillId="0" borderId="0" xfId="0" applyNumberFormat="1" applyFont="1" applyBorder="1" applyAlignment="1" applyProtection="1">
      <alignment vertical="top" wrapText="1"/>
      <protection locked="0"/>
    </xf>
    <xf numFmtId="0" fontId="9" fillId="0" borderId="12" xfId="0" applyFont="1" applyBorder="1"/>
    <xf numFmtId="0" fontId="9" fillId="0" borderId="13" xfId="0" applyFont="1" applyBorder="1" applyAlignment="1">
      <alignment wrapText="1"/>
    </xf>
    <xf numFmtId="49" fontId="9" fillId="0" borderId="13" xfId="0" applyNumberFormat="1" applyFont="1" applyBorder="1" applyAlignment="1">
      <alignment wrapText="1"/>
    </xf>
    <xf numFmtId="0" fontId="1" fillId="0" borderId="7" xfId="0" applyFont="1" applyBorder="1" applyAlignment="1">
      <alignment horizontal="left"/>
    </xf>
    <xf numFmtId="0" fontId="0" fillId="0" borderId="8" xfId="0" applyFont="1" applyBorder="1" applyAlignment="1">
      <alignment vertical="top" wrapText="1"/>
    </xf>
    <xf numFmtId="0" fontId="0" fillId="0" borderId="13" xfId="0" applyFont="1" applyBorder="1" applyAlignment="1">
      <alignment vertical="top" wrapText="1"/>
    </xf>
    <xf numFmtId="0" fontId="1" fillId="0" borderId="6" xfId="0" applyFont="1" applyBorder="1"/>
    <xf numFmtId="49" fontId="0" fillId="0" borderId="6" xfId="0" applyNumberFormat="1" applyFont="1" applyBorder="1"/>
    <xf numFmtId="49" fontId="1" fillId="0" borderId="6" xfId="0" applyNumberFormat="1" applyFont="1" applyBorder="1"/>
    <xf numFmtId="0" fontId="1" fillId="0" borderId="19" xfId="0" applyFont="1" applyBorder="1"/>
    <xf numFmtId="0" fontId="1" fillId="0" borderId="17" xfId="0" applyFont="1" applyBorder="1" applyAlignment="1">
      <alignment wrapText="1"/>
    </xf>
    <xf numFmtId="49" fontId="1" fillId="0" borderId="17" xfId="0" applyNumberFormat="1" applyFont="1" applyBorder="1" applyAlignment="1">
      <alignment wrapText="1"/>
    </xf>
    <xf numFmtId="0" fontId="0" fillId="0" borderId="10" xfId="0" applyFill="1" applyBorder="1" applyAlignment="1">
      <alignment horizontal="left"/>
    </xf>
    <xf numFmtId="165" fontId="1" fillId="0" borderId="20" xfId="0" applyNumberFormat="1" applyFont="1" applyBorder="1" applyAlignment="1">
      <alignment wrapText="1"/>
    </xf>
    <xf numFmtId="165" fontId="1" fillId="0" borderId="14" xfId="0" applyNumberFormat="1" applyFont="1" applyFill="1" applyBorder="1" applyAlignment="1">
      <alignment wrapText="1"/>
    </xf>
    <xf numFmtId="0" fontId="10" fillId="0" borderId="0" xfId="0" applyFont="1" applyBorder="1" applyAlignment="1" applyProtection="1">
      <alignment horizontal="right"/>
    </xf>
    <xf numFmtId="0" fontId="10" fillId="0" borderId="0" xfId="0" applyFont="1" applyAlignment="1" applyProtection="1">
      <alignment horizontal="center" vertical="center"/>
    </xf>
    <xf numFmtId="0" fontId="1" fillId="0" borderId="6" xfId="0" applyFont="1" applyBorder="1" applyAlignment="1" applyProtection="1">
      <alignment vertical="center" wrapText="1"/>
    </xf>
    <xf numFmtId="49" fontId="0" fillId="0" borderId="6" xfId="0" applyNumberFormat="1" applyFont="1" applyBorder="1" applyAlignment="1" applyProtection="1">
      <alignment vertical="center" wrapText="1"/>
    </xf>
    <xf numFmtId="0" fontId="0" fillId="0" borderId="6" xfId="0" applyFont="1" applyBorder="1" applyAlignment="1" applyProtection="1">
      <alignment vertical="center" wrapText="1"/>
    </xf>
    <xf numFmtId="165" fontId="1" fillId="0" borderId="6" xfId="0" applyNumberFormat="1" applyFont="1" applyBorder="1" applyAlignment="1" applyProtection="1">
      <alignment vertical="center" wrapText="1"/>
    </xf>
    <xf numFmtId="49" fontId="1" fillId="0" borderId="6" xfId="0" applyNumberFormat="1" applyFont="1" applyBorder="1" applyAlignment="1" applyProtection="1">
      <alignment vertical="center" wrapText="1"/>
    </xf>
    <xf numFmtId="0" fontId="0" fillId="0" borderId="6" xfId="0" applyFont="1" applyFill="1" applyBorder="1" applyAlignment="1" applyProtection="1">
      <alignment vertical="center" wrapText="1"/>
    </xf>
    <xf numFmtId="49" fontId="0" fillId="0" borderId="6" xfId="0" applyNumberFormat="1" applyBorder="1" applyAlignment="1" applyProtection="1">
      <alignment vertical="center"/>
    </xf>
    <xf numFmtId="165" fontId="0" fillId="0" borderId="6" xfId="0" applyNumberFormat="1" applyBorder="1" applyAlignment="1" applyProtection="1">
      <alignment vertical="center"/>
    </xf>
    <xf numFmtId="0" fontId="9" fillId="0" borderId="6" xfId="0" applyFont="1" applyBorder="1" applyAlignment="1" applyProtection="1">
      <alignment vertical="center" wrapText="1"/>
    </xf>
    <xf numFmtId="49" fontId="9" fillId="0" borderId="6" xfId="0" applyNumberFormat="1" applyFont="1" applyBorder="1" applyAlignment="1" applyProtection="1">
      <alignment vertical="center"/>
    </xf>
    <xf numFmtId="49" fontId="1" fillId="0" borderId="6" xfId="0" applyNumberFormat="1" applyFont="1" applyBorder="1" applyAlignment="1" applyProtection="1">
      <alignment wrapText="1"/>
    </xf>
    <xf numFmtId="0" fontId="1" fillId="0" borderId="6" xfId="0" applyFont="1" applyBorder="1" applyAlignment="1" applyProtection="1">
      <alignment wrapText="1"/>
    </xf>
    <xf numFmtId="165" fontId="1" fillId="0" borderId="6" xfId="0" applyNumberFormat="1" applyFont="1" applyBorder="1" applyAlignment="1" applyProtection="1">
      <alignment wrapText="1"/>
    </xf>
    <xf numFmtId="0" fontId="0" fillId="0" borderId="6" xfId="0" applyFont="1" applyBorder="1" applyAlignment="1" applyProtection="1">
      <alignment horizontal="center" vertical="center"/>
    </xf>
    <xf numFmtId="165" fontId="1" fillId="0" borderId="6" xfId="0" applyNumberFormat="1" applyFont="1" applyFill="1" applyBorder="1" applyAlignment="1" applyProtection="1">
      <alignment vertical="center" wrapText="1"/>
    </xf>
    <xf numFmtId="0" fontId="1" fillId="0" borderId="6" xfId="0" applyFont="1" applyFill="1" applyBorder="1" applyAlignment="1" applyProtection="1">
      <alignment vertical="center" wrapText="1"/>
    </xf>
    <xf numFmtId="0" fontId="1" fillId="0" borderId="6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/>
    </xf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14" fontId="0" fillId="0" borderId="0" xfId="0" applyNumberFormat="1" applyAlignment="1" applyProtection="1">
      <alignment horizontal="center"/>
      <protection locked="0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14" fontId="8" fillId="4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7" borderId="22" xfId="0" applyFill="1" applyBorder="1" applyAlignment="1" applyProtection="1">
      <alignment horizontal="center"/>
      <protection locked="0"/>
    </xf>
    <xf numFmtId="49" fontId="0" fillId="7" borderId="22" xfId="0" applyNumberFormat="1" applyFill="1" applyBorder="1" applyAlignment="1" applyProtection="1">
      <alignment horizontal="center"/>
      <protection locked="0"/>
    </xf>
    <xf numFmtId="14" fontId="0" fillId="7" borderId="22" xfId="0" applyNumberFormat="1" applyFill="1" applyBorder="1" applyAlignment="1" applyProtection="1">
      <alignment horizontal="center"/>
      <protection locked="0"/>
    </xf>
    <xf numFmtId="0" fontId="9" fillId="7" borderId="22" xfId="0" applyFont="1" applyFill="1" applyBorder="1" applyAlignment="1" applyProtection="1">
      <alignment horizontal="center"/>
      <protection locked="0"/>
    </xf>
    <xf numFmtId="166" fontId="0" fillId="0" borderId="6" xfId="0" applyNumberFormat="1" applyFont="1" applyBorder="1" applyAlignment="1" applyProtection="1">
      <alignment vertical="center" wrapText="1"/>
      <protection locked="0"/>
    </xf>
    <xf numFmtId="166" fontId="0" fillId="0" borderId="6" xfId="0" applyNumberFormat="1" applyBorder="1" applyAlignment="1" applyProtection="1">
      <alignment vertical="center"/>
      <protection locked="0"/>
    </xf>
    <xf numFmtId="166" fontId="1" fillId="0" borderId="6" xfId="0" applyNumberFormat="1" applyFont="1" applyBorder="1" applyAlignment="1" applyProtection="1">
      <alignment vertical="center" wrapText="1"/>
      <protection locked="0"/>
    </xf>
    <xf numFmtId="49" fontId="1" fillId="7" borderId="22" xfId="0" applyNumberFormat="1" applyFont="1" applyFill="1" applyBorder="1" applyAlignment="1" applyProtection="1">
      <alignment horizontal="center"/>
      <protection locked="0"/>
    </xf>
    <xf numFmtId="0" fontId="1" fillId="7" borderId="22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Border="1" applyAlignment="1" applyProtection="1">
      <alignment horizontal="right"/>
      <protection locked="0"/>
    </xf>
    <xf numFmtId="165" fontId="1" fillId="0" borderId="6" xfId="0" applyNumberFormat="1" applyFont="1" applyFill="1" applyBorder="1" applyAlignment="1" applyProtection="1">
      <alignment wrapText="1"/>
    </xf>
    <xf numFmtId="49" fontId="0" fillId="0" borderId="6" xfId="0" applyNumberFormat="1" applyFont="1" applyBorder="1" applyAlignment="1" applyProtection="1">
      <alignment wrapText="1"/>
    </xf>
    <xf numFmtId="0" fontId="0" fillId="0" borderId="6" xfId="0" applyFont="1" applyFill="1" applyBorder="1" applyAlignment="1" applyProtection="1">
      <alignment horizontal="center" vertical="center"/>
    </xf>
    <xf numFmtId="165" fontId="0" fillId="0" borderId="6" xfId="0" applyNumberFormat="1" applyFont="1" applyBorder="1" applyAlignment="1" applyProtection="1">
      <alignment wrapText="1"/>
    </xf>
    <xf numFmtId="49" fontId="9" fillId="0" borderId="6" xfId="0" applyNumberFormat="1" applyFont="1" applyBorder="1" applyAlignment="1" applyProtection="1">
      <alignment vertical="center" wrapText="1"/>
    </xf>
    <xf numFmtId="165" fontId="11" fillId="0" borderId="6" xfId="0" applyNumberFormat="1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49" fontId="13" fillId="0" borderId="6" xfId="0" applyNumberFormat="1" applyFont="1" applyBorder="1" applyAlignment="1">
      <alignment vertical="center" wrapText="1"/>
    </xf>
    <xf numFmtId="166" fontId="11" fillId="0" borderId="6" xfId="0" applyNumberFormat="1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49" fontId="11" fillId="0" borderId="6" xfId="0" applyNumberFormat="1" applyFont="1" applyBorder="1" applyAlignment="1">
      <alignment vertical="center" wrapText="1"/>
    </xf>
    <xf numFmtId="0" fontId="0" fillId="0" borderId="6" xfId="0" applyFill="1" applyBorder="1" applyAlignment="1" applyProtection="1">
      <alignment vertical="center" wrapText="1"/>
    </xf>
    <xf numFmtId="0" fontId="9" fillId="0" borderId="6" xfId="0" applyFont="1" applyFill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wrapText="1"/>
    </xf>
    <xf numFmtId="165" fontId="9" fillId="0" borderId="6" xfId="0" applyNumberFormat="1" applyFont="1" applyBorder="1" applyProtection="1"/>
    <xf numFmtId="0" fontId="9" fillId="0" borderId="6" xfId="0" applyFont="1" applyFill="1" applyBorder="1" applyAlignment="1" applyProtection="1">
      <alignment vertical="center" wrapText="1"/>
    </xf>
    <xf numFmtId="0" fontId="9" fillId="0" borderId="6" xfId="0" applyFont="1" applyFill="1" applyBorder="1" applyAlignment="1" applyProtection="1">
      <alignment wrapText="1"/>
    </xf>
    <xf numFmtId="49" fontId="1" fillId="0" borderId="6" xfId="0" applyNumberFormat="1" applyFont="1" applyBorder="1" applyAlignment="1" applyProtection="1">
      <alignment vertical="center"/>
    </xf>
    <xf numFmtId="49" fontId="0" fillId="0" borderId="6" xfId="0" applyNumberFormat="1" applyBorder="1" applyProtection="1"/>
    <xf numFmtId="49" fontId="9" fillId="0" borderId="6" xfId="0" applyNumberFormat="1" applyFont="1" applyBorder="1" applyProtection="1"/>
    <xf numFmtId="166" fontId="0" fillId="0" borderId="6" xfId="0" applyNumberFormat="1" applyBorder="1" applyProtection="1">
      <protection locked="0"/>
    </xf>
    <xf numFmtId="166" fontId="9" fillId="0" borderId="6" xfId="0" applyNumberFormat="1" applyFont="1" applyBorder="1" applyProtection="1">
      <protection locked="0"/>
    </xf>
    <xf numFmtId="0" fontId="0" fillId="0" borderId="6" xfId="0" applyBorder="1" applyAlignment="1" applyProtection="1">
      <alignment horizontal="center" vertical="center"/>
    </xf>
    <xf numFmtId="0" fontId="0" fillId="0" borderId="6" xfId="0" applyBorder="1" applyAlignment="1" applyProtection="1">
      <alignment vertical="center"/>
      <protection locked="0"/>
    </xf>
    <xf numFmtId="0" fontId="1" fillId="0" borderId="6" xfId="0" applyFont="1" applyBorder="1" applyProtection="1">
      <protection locked="0"/>
    </xf>
    <xf numFmtId="0" fontId="9" fillId="0" borderId="6" xfId="0" applyFont="1" applyBorder="1" applyProtection="1"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1" fillId="0" borderId="6" xfId="0" applyFont="1" applyFill="1" applyBorder="1" applyAlignment="1" applyProtection="1">
      <alignment horizontal="center" vertical="center"/>
    </xf>
    <xf numFmtId="0" fontId="0" fillId="0" borderId="6" xfId="0" applyBorder="1" applyProtection="1">
      <protection locked="0"/>
    </xf>
    <xf numFmtId="0" fontId="11" fillId="8" borderId="6" xfId="0" applyFont="1" applyFill="1" applyBorder="1" applyAlignment="1">
      <alignment vertical="center" wrapText="1"/>
    </xf>
    <xf numFmtId="0" fontId="11" fillId="0" borderId="6" xfId="0" applyFont="1" applyBorder="1" applyAlignment="1">
      <alignment horizontal="center" vertical="center"/>
    </xf>
    <xf numFmtId="0" fontId="0" fillId="0" borderId="17" xfId="0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5" fillId="8" borderId="6" xfId="0" applyFont="1" applyFill="1" applyBorder="1" applyAlignment="1">
      <alignment vertical="center" wrapText="1"/>
    </xf>
    <xf numFmtId="49" fontId="15" fillId="8" borderId="6" xfId="0" applyNumberFormat="1" applyFont="1" applyFill="1" applyBorder="1" applyAlignment="1">
      <alignment vertical="center" wrapText="1"/>
    </xf>
    <xf numFmtId="0" fontId="15" fillId="8" borderId="6" xfId="0" applyFont="1" applyFill="1" applyBorder="1" applyAlignment="1">
      <alignment horizontal="center" vertical="center"/>
    </xf>
    <xf numFmtId="165" fontId="11" fillId="8" borderId="6" xfId="0" applyNumberFormat="1" applyFont="1" applyFill="1" applyBorder="1" applyAlignment="1">
      <alignment vertical="center" wrapText="1"/>
    </xf>
    <xf numFmtId="0" fontId="11" fillId="8" borderId="6" xfId="0" applyFont="1" applyFill="1" applyBorder="1" applyAlignment="1">
      <alignment vertical="center"/>
    </xf>
    <xf numFmtId="0" fontId="11" fillId="8" borderId="6" xfId="0" applyFont="1" applyFill="1" applyBorder="1" applyAlignment="1">
      <alignment horizontal="center" vertical="center"/>
    </xf>
    <xf numFmtId="166" fontId="11" fillId="8" borderId="6" xfId="0" applyNumberFormat="1" applyFont="1" applyFill="1" applyBorder="1" applyAlignment="1">
      <alignment vertical="center" wrapText="1"/>
    </xf>
    <xf numFmtId="0" fontId="15" fillId="8" borderId="6" xfId="0" applyFont="1" applyFill="1" applyBorder="1" applyAlignment="1">
      <alignment vertical="center"/>
    </xf>
    <xf numFmtId="0" fontId="15" fillId="0" borderId="6" xfId="0" applyFont="1" applyBorder="1" applyAlignment="1">
      <alignment vertical="center" wrapText="1"/>
    </xf>
    <xf numFmtId="49" fontId="15" fillId="0" borderId="6" xfId="0" applyNumberFormat="1" applyFont="1" applyBorder="1" applyAlignment="1">
      <alignment vertical="center" wrapText="1"/>
    </xf>
    <xf numFmtId="0" fontId="15" fillId="0" borderId="6" xfId="0" applyFont="1" applyBorder="1" applyAlignment="1">
      <alignment vertical="center"/>
    </xf>
    <xf numFmtId="166" fontId="15" fillId="8" borderId="6" xfId="0" applyNumberFormat="1" applyFont="1" applyFill="1" applyBorder="1" applyAlignment="1">
      <alignment vertical="center" wrapText="1"/>
    </xf>
    <xf numFmtId="0" fontId="15" fillId="0" borderId="6" xfId="0" applyFont="1" applyBorder="1" applyAlignment="1">
      <alignment horizontal="center" vertical="center"/>
    </xf>
    <xf numFmtId="166" fontId="15" fillId="0" borderId="6" xfId="0" applyNumberFormat="1" applyFont="1" applyBorder="1" applyAlignment="1">
      <alignment vertical="center" wrapText="1"/>
    </xf>
    <xf numFmtId="49" fontId="11" fillId="8" borderId="6" xfId="0" applyNumberFormat="1" applyFont="1" applyFill="1" applyBorder="1" applyAlignment="1">
      <alignment vertical="center" wrapText="1"/>
    </xf>
    <xf numFmtId="49" fontId="0" fillId="0" borderId="6" xfId="0" applyNumberFormat="1" applyBorder="1" applyProtection="1">
      <protection locked="0"/>
    </xf>
    <xf numFmtId="14" fontId="0" fillId="0" borderId="6" xfId="0" applyNumberFormat="1" applyBorder="1" applyProtection="1">
      <protection locked="0"/>
    </xf>
    <xf numFmtId="49" fontId="11" fillId="8" borderId="6" xfId="0" applyNumberFormat="1" applyFont="1" applyFill="1" applyBorder="1" applyAlignment="1">
      <alignment wrapText="1"/>
    </xf>
    <xf numFmtId="166" fontId="11" fillId="8" borderId="6" xfId="0" applyNumberFormat="1" applyFont="1" applyFill="1" applyBorder="1" applyAlignment="1">
      <alignment wrapText="1"/>
    </xf>
    <xf numFmtId="165" fontId="11" fillId="8" borderId="6" xfId="0" applyNumberFormat="1" applyFont="1" applyFill="1" applyBorder="1" applyAlignment="1">
      <alignment wrapText="1"/>
    </xf>
    <xf numFmtId="0" fontId="11" fillId="8" borderId="6" xfId="0" applyFont="1" applyFill="1" applyBorder="1" applyAlignment="1">
      <alignment wrapText="1"/>
    </xf>
    <xf numFmtId="0" fontId="11" fillId="8" borderId="6" xfId="0" applyFont="1" applyFill="1" applyBorder="1"/>
    <xf numFmtId="0" fontId="0" fillId="0" borderId="24" xfId="0" applyBorder="1" applyAlignment="1" applyProtection="1">
      <alignment horizontal="right"/>
      <protection locked="0"/>
    </xf>
    <xf numFmtId="165" fontId="1" fillId="0" borderId="17" xfId="0" applyNumberFormat="1" applyFont="1" applyBorder="1" applyAlignment="1" applyProtection="1">
      <alignment vertical="center" wrapText="1"/>
    </xf>
    <xf numFmtId="49" fontId="0" fillId="0" borderId="17" xfId="0" applyNumberFormat="1" applyFont="1" applyBorder="1" applyAlignment="1" applyProtection="1">
      <alignment vertical="center" wrapText="1"/>
    </xf>
    <xf numFmtId="0" fontId="11" fillId="0" borderId="6" xfId="0" applyFont="1" applyBorder="1" applyAlignment="1">
      <alignment vertical="center"/>
    </xf>
    <xf numFmtId="0" fontId="0" fillId="0" borderId="6" xfId="0" applyBorder="1" applyAlignment="1" applyProtection="1">
      <alignment horizontal="center"/>
      <protection locked="0"/>
    </xf>
    <xf numFmtId="165" fontId="16" fillId="8" borderId="6" xfId="0" applyNumberFormat="1" applyFont="1" applyFill="1" applyBorder="1" applyAlignment="1">
      <alignment vertical="center"/>
    </xf>
    <xf numFmtId="0" fontId="0" fillId="0" borderId="25" xfId="0" applyBorder="1" applyAlignment="1" applyProtection="1">
      <alignment horizontal="right"/>
      <protection locked="0"/>
    </xf>
    <xf numFmtId="0" fontId="16" fillId="8" borderId="6" xfId="0" applyFont="1" applyFill="1" applyBorder="1"/>
    <xf numFmtId="0" fontId="16" fillId="8" borderId="6" xfId="0" applyFont="1" applyFill="1" applyBorder="1" applyAlignment="1">
      <alignment horizontal="right"/>
    </xf>
    <xf numFmtId="0" fontId="11" fillId="0" borderId="6" xfId="0" applyFont="1" applyFill="1" applyBorder="1" applyAlignment="1">
      <alignment vertical="center"/>
    </xf>
    <xf numFmtId="0" fontId="0" fillId="0" borderId="17" xfId="0" applyFont="1" applyBorder="1" applyAlignment="1" applyProtection="1">
      <alignment vertical="center" wrapText="1"/>
    </xf>
    <xf numFmtId="165" fontId="11" fillId="0" borderId="6" xfId="0" applyNumberFormat="1" applyFont="1" applyBorder="1" applyAlignment="1" applyProtection="1">
      <alignment vertical="center" wrapText="1"/>
    </xf>
    <xf numFmtId="17" fontId="0" fillId="0" borderId="6" xfId="0" applyNumberFormat="1" applyBorder="1" applyAlignment="1" applyProtection="1">
      <alignment vertical="center"/>
    </xf>
    <xf numFmtId="0" fontId="14" fillId="0" borderId="6" xfId="0" applyFont="1" applyBorder="1" applyAlignment="1" applyProtection="1">
      <alignment vertical="center"/>
      <protection locked="0"/>
    </xf>
    <xf numFmtId="0" fontId="16" fillId="0" borderId="6" xfId="0" applyFont="1" applyBorder="1" applyAlignment="1">
      <alignment horizontal="center" vertical="center"/>
    </xf>
    <xf numFmtId="49" fontId="16" fillId="0" borderId="6" xfId="0" applyNumberFormat="1" applyFont="1" applyBorder="1" applyAlignment="1">
      <alignment vertical="center" wrapText="1"/>
    </xf>
    <xf numFmtId="0" fontId="16" fillId="8" borderId="6" xfId="0" applyFont="1" applyFill="1" applyBorder="1" applyAlignment="1">
      <alignment horizontal="center" vertical="center"/>
    </xf>
    <xf numFmtId="0" fontId="16" fillId="8" borderId="6" xfId="0" applyFont="1" applyFill="1" applyBorder="1" applyAlignment="1">
      <alignment vertical="center" wrapText="1"/>
    </xf>
    <xf numFmtId="49" fontId="16" fillId="8" borderId="6" xfId="0" applyNumberFormat="1" applyFont="1" applyFill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1" fillId="0" borderId="6" xfId="0" applyFont="1" applyBorder="1" applyAlignment="1">
      <alignment wrapText="1"/>
    </xf>
    <xf numFmtId="49" fontId="11" fillId="0" borderId="6" xfId="0" applyNumberFormat="1" applyFont="1" applyBorder="1" applyAlignment="1">
      <alignment wrapText="1"/>
    </xf>
    <xf numFmtId="0" fontId="16" fillId="0" borderId="6" xfId="0" applyFont="1" applyBorder="1" applyAlignment="1">
      <alignment wrapText="1"/>
    </xf>
    <xf numFmtId="49" fontId="17" fillId="8" borderId="6" xfId="0" applyNumberFormat="1" applyFont="1" applyFill="1" applyBorder="1"/>
    <xf numFmtId="166" fontId="17" fillId="8" borderId="6" xfId="0" applyNumberFormat="1" applyFont="1" applyFill="1" applyBorder="1"/>
    <xf numFmtId="0" fontId="11" fillId="0" borderId="6" xfId="0" applyFont="1" applyBorder="1" applyAlignment="1" applyProtection="1">
      <alignment vertical="center"/>
      <protection locked="0"/>
    </xf>
    <xf numFmtId="0" fontId="17" fillId="8" borderId="6" xfId="0" applyFont="1" applyFill="1" applyBorder="1" applyAlignment="1">
      <alignment vertical="center" wrapText="1"/>
    </xf>
    <xf numFmtId="0" fontId="17" fillId="8" borderId="6" xfId="0" applyFont="1" applyFill="1" applyBorder="1" applyAlignment="1">
      <alignment horizontal="center"/>
    </xf>
    <xf numFmtId="0" fontId="17" fillId="8" borderId="6" xfId="0" applyFont="1" applyFill="1" applyBorder="1"/>
    <xf numFmtId="14" fontId="17" fillId="8" borderId="6" xfId="0" applyNumberFormat="1" applyFont="1" applyFill="1" applyBorder="1"/>
    <xf numFmtId="0" fontId="1" fillId="0" borderId="6" xfId="0" applyFont="1" applyFill="1" applyBorder="1" applyAlignment="1" applyProtection="1">
      <alignment wrapText="1"/>
    </xf>
    <xf numFmtId="0" fontId="11" fillId="0" borderId="0" xfId="0" applyFont="1" applyBorder="1" applyAlignment="1" applyProtection="1">
      <alignment horizontal="right"/>
      <protection locked="0"/>
    </xf>
    <xf numFmtId="165" fontId="11" fillId="0" borderId="6" xfId="0" applyNumberFormat="1" applyFont="1" applyBorder="1" applyAlignment="1">
      <alignment wrapText="1"/>
    </xf>
    <xf numFmtId="0" fontId="18" fillId="0" borderId="6" xfId="0" applyFont="1" applyBorder="1"/>
    <xf numFmtId="166" fontId="11" fillId="0" borderId="6" xfId="0" applyNumberFormat="1" applyFont="1" applyBorder="1" applyAlignment="1">
      <alignment wrapText="1"/>
    </xf>
    <xf numFmtId="49" fontId="18" fillId="0" borderId="6" xfId="0" applyNumberFormat="1" applyFont="1" applyBorder="1" applyAlignment="1">
      <alignment wrapText="1"/>
    </xf>
    <xf numFmtId="49" fontId="1" fillId="0" borderId="6" xfId="0" applyNumberFormat="1" applyFont="1" applyBorder="1" applyProtection="1"/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vertical="center"/>
    </xf>
    <xf numFmtId="49" fontId="11" fillId="8" borderId="6" xfId="0" applyNumberFormat="1" applyFont="1" applyFill="1" applyBorder="1" applyAlignment="1">
      <alignment vertical="center"/>
    </xf>
    <xf numFmtId="0" fontId="19" fillId="0" borderId="6" xfId="0" applyFont="1" applyBorder="1" applyAlignment="1">
      <alignment vertical="center" wrapText="1"/>
    </xf>
    <xf numFmtId="49" fontId="19" fillId="0" borderId="6" xfId="0" applyNumberFormat="1" applyFont="1" applyBorder="1" applyAlignment="1">
      <alignment vertical="center" wrapText="1"/>
    </xf>
    <xf numFmtId="166" fontId="19" fillId="0" borderId="6" xfId="0" applyNumberFormat="1" applyFont="1" applyBorder="1" applyAlignment="1">
      <alignment vertical="center" wrapText="1"/>
    </xf>
    <xf numFmtId="0" fontId="11" fillId="0" borderId="6" xfId="0" applyFont="1" applyBorder="1" applyAlignment="1">
      <alignment horizontal="right"/>
    </xf>
    <xf numFmtId="166" fontId="19" fillId="8" borderId="6" xfId="0" applyNumberFormat="1" applyFont="1" applyFill="1" applyBorder="1" applyAlignment="1">
      <alignment vertical="center" wrapText="1"/>
    </xf>
    <xf numFmtId="0" fontId="0" fillId="0" borderId="6" xfId="0" applyBorder="1" applyAlignment="1" applyProtection="1">
      <alignment horizontal="right"/>
      <protection locked="0"/>
    </xf>
    <xf numFmtId="0" fontId="0" fillId="0" borderId="6" xfId="0" applyFont="1" applyFill="1" applyBorder="1" applyAlignment="1" applyProtection="1">
      <alignment wrapText="1"/>
    </xf>
    <xf numFmtId="49" fontId="1" fillId="0" borderId="17" xfId="0" applyNumberFormat="1" applyFont="1" applyBorder="1" applyAlignment="1" applyProtection="1">
      <alignment vertical="center" wrapText="1"/>
    </xf>
    <xf numFmtId="0" fontId="19" fillId="8" borderId="6" xfId="0" applyFont="1" applyFill="1" applyBorder="1" applyAlignment="1">
      <alignment horizontal="center" vertical="center"/>
    </xf>
    <xf numFmtId="0" fontId="19" fillId="8" borderId="6" xfId="0" applyFont="1" applyFill="1" applyBorder="1" applyAlignment="1">
      <alignment vertical="center" wrapText="1"/>
    </xf>
    <xf numFmtId="49" fontId="19" fillId="8" borderId="6" xfId="0" applyNumberFormat="1" applyFont="1" applyFill="1" applyBorder="1" applyAlignment="1">
      <alignment vertical="center" wrapText="1"/>
    </xf>
    <xf numFmtId="0" fontId="19" fillId="8" borderId="6" xfId="0" applyFont="1" applyFill="1" applyBorder="1" applyAlignment="1">
      <alignment vertical="center"/>
    </xf>
    <xf numFmtId="49" fontId="19" fillId="8" borderId="6" xfId="0" applyNumberFormat="1" applyFont="1" applyFill="1" applyBorder="1" applyAlignment="1">
      <alignment vertical="center"/>
    </xf>
    <xf numFmtId="165" fontId="19" fillId="8" borderId="6" xfId="0" applyNumberFormat="1" applyFont="1" applyFill="1" applyBorder="1" applyAlignment="1">
      <alignment vertical="center"/>
    </xf>
    <xf numFmtId="166" fontId="19" fillId="8" borderId="6" xfId="0" applyNumberFormat="1" applyFont="1" applyFill="1" applyBorder="1" applyAlignment="1">
      <alignment vertical="center"/>
    </xf>
    <xf numFmtId="166" fontId="0" fillId="0" borderId="17" xfId="0" applyNumberFormat="1" applyFont="1" applyBorder="1" applyAlignment="1" applyProtection="1">
      <alignment vertical="center" wrapText="1"/>
      <protection locked="0"/>
    </xf>
    <xf numFmtId="0" fontId="9" fillId="0" borderId="6" xfId="0" applyFont="1" applyBorder="1" applyAlignment="1" applyProtection="1">
      <alignment vertical="center"/>
      <protection locked="0"/>
    </xf>
    <xf numFmtId="166" fontId="1" fillId="0" borderId="17" xfId="0" applyNumberFormat="1" applyFont="1" applyBorder="1" applyAlignment="1" applyProtection="1">
      <alignment vertical="center" wrapText="1"/>
      <protection locked="0"/>
    </xf>
    <xf numFmtId="0" fontId="20" fillId="0" borderId="6" xfId="0" applyFont="1" applyBorder="1" applyAlignment="1">
      <alignment vertical="center" wrapText="1"/>
    </xf>
    <xf numFmtId="0" fontId="20" fillId="0" borderId="6" xfId="0" applyFont="1" applyBorder="1" applyAlignment="1">
      <alignment vertical="center"/>
    </xf>
    <xf numFmtId="0" fontId="20" fillId="0" borderId="6" xfId="0" applyFont="1" applyBorder="1" applyAlignment="1">
      <alignment horizontal="right"/>
    </xf>
    <xf numFmtId="0" fontId="20" fillId="0" borderId="6" xfId="0" applyFont="1" applyBorder="1" applyAlignment="1">
      <alignment horizontal="center"/>
    </xf>
    <xf numFmtId="0" fontId="20" fillId="0" borderId="6" xfId="0" applyFont="1" applyBorder="1"/>
    <xf numFmtId="14" fontId="20" fillId="0" borderId="6" xfId="0" applyNumberFormat="1" applyFont="1" applyBorder="1"/>
    <xf numFmtId="0" fontId="11" fillId="0" borderId="6" xfId="0" applyFont="1" applyBorder="1"/>
    <xf numFmtId="49" fontId="0" fillId="0" borderId="17" xfId="0" applyNumberFormat="1" applyBorder="1" applyAlignment="1" applyProtection="1">
      <alignment vertical="center"/>
    </xf>
    <xf numFmtId="0" fontId="0" fillId="0" borderId="6" xfId="0" applyBorder="1" applyAlignment="1" applyProtection="1">
      <alignment vertical="center" wrapText="1"/>
    </xf>
    <xf numFmtId="165" fontId="0" fillId="0" borderId="17" xfId="0" applyNumberFormat="1" applyBorder="1" applyAlignment="1" applyProtection="1">
      <alignment vertical="center"/>
    </xf>
    <xf numFmtId="0" fontId="1" fillId="0" borderId="17" xfId="0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 vertical="center"/>
    </xf>
    <xf numFmtId="0" fontId="0" fillId="0" borderId="0" xfId="0" applyBorder="1" applyProtection="1">
      <protection locked="0"/>
    </xf>
    <xf numFmtId="0" fontId="11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center" wrapText="1"/>
    </xf>
    <xf numFmtId="49" fontId="11" fillId="0" borderId="6" xfId="0" applyNumberFormat="1" applyFont="1" applyFill="1" applyBorder="1" applyAlignment="1">
      <alignment vertical="center"/>
    </xf>
    <xf numFmtId="166" fontId="14" fillId="0" borderId="6" xfId="0" applyNumberFormat="1" applyFont="1" applyFill="1" applyBorder="1" applyAlignment="1">
      <alignment vertical="center"/>
    </xf>
    <xf numFmtId="0" fontId="0" fillId="0" borderId="28" xfId="0" applyBorder="1" applyAlignment="1" applyProtection="1">
      <alignment horizontal="right"/>
      <protection locked="0"/>
    </xf>
    <xf numFmtId="0" fontId="14" fillId="0" borderId="0" xfId="0" applyFont="1" applyBorder="1" applyAlignment="1" applyProtection="1">
      <alignment horizontal="right"/>
      <protection locked="0"/>
    </xf>
    <xf numFmtId="166" fontId="8" fillId="0" borderId="6" xfId="0" applyNumberFormat="1" applyFont="1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</xf>
    <xf numFmtId="49" fontId="1" fillId="9" borderId="6" xfId="0" applyNumberFormat="1" applyFont="1" applyFill="1" applyBorder="1" applyAlignment="1" applyProtection="1">
      <alignment vertical="center" wrapText="1"/>
    </xf>
    <xf numFmtId="49" fontId="0" fillId="9" borderId="6" xfId="0" applyNumberFormat="1" applyFont="1" applyFill="1" applyBorder="1" applyAlignment="1" applyProtection="1">
      <alignment vertical="center" wrapText="1"/>
    </xf>
    <xf numFmtId="0" fontId="0" fillId="10" borderId="6" xfId="0" applyFont="1" applyFill="1" applyBorder="1" applyAlignment="1" applyProtection="1">
      <alignment vertical="center" wrapText="1"/>
    </xf>
    <xf numFmtId="0" fontId="21" fillId="0" borderId="6" xfId="0" applyFont="1" applyBorder="1" applyAlignment="1" applyProtection="1">
      <alignment vertical="center"/>
      <protection locked="0"/>
    </xf>
    <xf numFmtId="0" fontId="21" fillId="8" borderId="6" xfId="0" applyFont="1" applyFill="1" applyBorder="1" applyAlignment="1">
      <alignment horizontal="center" vertical="center"/>
    </xf>
    <xf numFmtId="0" fontId="21" fillId="8" borderId="6" xfId="0" applyFont="1" applyFill="1" applyBorder="1" applyAlignment="1">
      <alignment vertical="center" wrapText="1"/>
    </xf>
    <xf numFmtId="165" fontId="21" fillId="8" borderId="6" xfId="0" applyNumberFormat="1" applyFont="1" applyFill="1" applyBorder="1" applyAlignment="1">
      <alignment vertical="center" wrapText="1"/>
    </xf>
    <xf numFmtId="0" fontId="21" fillId="0" borderId="6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vertical="center" wrapText="1"/>
    </xf>
    <xf numFmtId="49" fontId="21" fillId="0" borderId="6" xfId="0" applyNumberFormat="1" applyFont="1" applyFill="1" applyBorder="1" applyAlignment="1">
      <alignment vertical="center"/>
    </xf>
    <xf numFmtId="0" fontId="21" fillId="0" borderId="6" xfId="0" applyFont="1" applyFill="1" applyBorder="1" applyAlignment="1">
      <alignment vertical="center"/>
    </xf>
    <xf numFmtId="0" fontId="1" fillId="9" borderId="6" xfId="0" applyFont="1" applyFill="1" applyBorder="1" applyAlignment="1" applyProtection="1">
      <alignment vertical="center" wrapText="1"/>
    </xf>
    <xf numFmtId="0" fontId="21" fillId="0" borderId="6" xfId="0" applyFont="1" applyBorder="1" applyAlignment="1">
      <alignment horizontal="center" vertical="center"/>
    </xf>
    <xf numFmtId="0" fontId="0" fillId="0" borderId="17" xfId="0" applyBorder="1" applyProtection="1">
      <protection locked="0"/>
    </xf>
    <xf numFmtId="0" fontId="21" fillId="0" borderId="6" xfId="0" applyFont="1" applyBorder="1" applyAlignment="1">
      <alignment vertical="center" wrapText="1"/>
    </xf>
    <xf numFmtId="49" fontId="21" fillId="8" borderId="6" xfId="0" applyNumberFormat="1" applyFont="1" applyFill="1" applyBorder="1" applyAlignment="1">
      <alignment vertical="center" wrapText="1"/>
    </xf>
    <xf numFmtId="49" fontId="21" fillId="0" borderId="6" xfId="0" applyNumberFormat="1" applyFont="1" applyBorder="1" applyAlignment="1">
      <alignment vertical="center" wrapText="1"/>
    </xf>
    <xf numFmtId="14" fontId="0" fillId="0" borderId="17" xfId="0" applyNumberFormat="1" applyBorder="1" applyProtection="1">
      <protection locked="0"/>
    </xf>
    <xf numFmtId="166" fontId="21" fillId="8" borderId="6" xfId="0" applyNumberFormat="1" applyFont="1" applyFill="1" applyBorder="1" applyAlignment="1">
      <alignment vertical="center" wrapText="1"/>
    </xf>
    <xf numFmtId="166" fontId="21" fillId="0" borderId="6" xfId="0" applyNumberFormat="1" applyFont="1" applyBorder="1" applyAlignment="1">
      <alignment vertical="center" wrapText="1"/>
    </xf>
    <xf numFmtId="165" fontId="21" fillId="0" borderId="6" xfId="0" applyNumberFormat="1" applyFont="1" applyBorder="1" applyAlignment="1">
      <alignment vertical="center" wrapText="1"/>
    </xf>
    <xf numFmtId="0" fontId="21" fillId="8" borderId="6" xfId="0" applyFont="1" applyFill="1" applyBorder="1" applyAlignment="1">
      <alignment vertical="center"/>
    </xf>
    <xf numFmtId="0" fontId="21" fillId="0" borderId="6" xfId="0" applyFont="1" applyBorder="1" applyAlignment="1">
      <alignment vertical="center"/>
    </xf>
    <xf numFmtId="49" fontId="11" fillId="11" borderId="6" xfId="0" applyNumberFormat="1" applyFont="1" applyFill="1" applyBorder="1" applyAlignment="1">
      <alignment vertical="center" wrapText="1"/>
    </xf>
    <xf numFmtId="165" fontId="21" fillId="0" borderId="6" xfId="0" applyNumberFormat="1" applyFont="1" applyBorder="1" applyAlignment="1" applyProtection="1">
      <alignment wrapText="1"/>
    </xf>
    <xf numFmtId="0" fontId="0" fillId="0" borderId="17" xfId="0" applyBorder="1" applyAlignment="1" applyProtection="1">
      <alignment horizontal="right"/>
      <protection locked="0"/>
    </xf>
    <xf numFmtId="165" fontId="11" fillId="8" borderId="6" xfId="0" applyNumberFormat="1" applyFont="1" applyFill="1" applyBorder="1" applyAlignment="1" applyProtection="1">
      <alignment wrapText="1"/>
    </xf>
    <xf numFmtId="0" fontId="0" fillId="0" borderId="17" xfId="0" applyBorder="1" applyAlignment="1" applyProtection="1">
      <alignment horizontal="center"/>
      <protection locked="0"/>
    </xf>
    <xf numFmtId="0" fontId="0" fillId="8" borderId="6" xfId="0" applyFont="1" applyFill="1" applyBorder="1" applyAlignment="1" applyProtection="1">
      <alignment horizontal="center" vertical="center"/>
    </xf>
    <xf numFmtId="0" fontId="0" fillId="8" borderId="6" xfId="0" applyFont="1" applyFill="1" applyBorder="1" applyAlignment="1" applyProtection="1">
      <alignment vertical="center" wrapText="1"/>
    </xf>
    <xf numFmtId="0" fontId="0" fillId="0" borderId="6" xfId="0" applyFont="1" applyBorder="1" applyAlignment="1" applyProtection="1">
      <alignment vertical="center"/>
    </xf>
    <xf numFmtId="49" fontId="0" fillId="8" borderId="6" xfId="0" applyNumberFormat="1" applyFont="1" applyFill="1" applyBorder="1" applyAlignment="1" applyProtection="1">
      <alignment vertical="center" wrapText="1"/>
    </xf>
    <xf numFmtId="166" fontId="0" fillId="8" borderId="6" xfId="0" applyNumberFormat="1" applyFont="1" applyFill="1" applyBorder="1" applyAlignment="1" applyProtection="1">
      <alignment vertical="center" wrapText="1"/>
      <protection locked="0"/>
    </xf>
    <xf numFmtId="0" fontId="19" fillId="8" borderId="6" xfId="0" applyFont="1" applyFill="1" applyBorder="1" applyAlignment="1" applyProtection="1">
      <alignment vertical="center"/>
      <protection locked="0"/>
    </xf>
    <xf numFmtId="0" fontId="19" fillId="8" borderId="0" xfId="0" applyFont="1" applyFill="1" applyBorder="1" applyAlignment="1" applyProtection="1">
      <alignment horizontal="right"/>
      <protection locked="0"/>
    </xf>
    <xf numFmtId="49" fontId="22" fillId="0" borderId="6" xfId="0" applyNumberFormat="1" applyFont="1" applyBorder="1" applyAlignment="1">
      <alignment vertical="center" wrapText="1"/>
    </xf>
    <xf numFmtId="0" fontId="22" fillId="0" borderId="6" xfId="0" applyFont="1" applyBorder="1" applyAlignment="1">
      <alignment vertical="center" wrapText="1"/>
    </xf>
    <xf numFmtId="0" fontId="22" fillId="0" borderId="6" xfId="0" applyFont="1" applyBorder="1" applyAlignment="1">
      <alignment horizontal="center" vertical="center"/>
    </xf>
    <xf numFmtId="166" fontId="22" fillId="0" borderId="6" xfId="0" applyNumberFormat="1" applyFont="1" applyBorder="1" applyAlignment="1">
      <alignment vertical="center" wrapText="1"/>
    </xf>
    <xf numFmtId="0" fontId="22" fillId="0" borderId="6" xfId="0" applyFont="1" applyBorder="1" applyAlignment="1">
      <alignment horizontal="right" vertical="center"/>
    </xf>
    <xf numFmtId="49" fontId="0" fillId="9" borderId="6" xfId="0" applyNumberFormat="1" applyFill="1" applyBorder="1" applyAlignment="1" applyProtection="1">
      <alignment vertical="center"/>
    </xf>
    <xf numFmtId="0" fontId="19" fillId="8" borderId="0" xfId="0" applyFont="1" applyFill="1" applyBorder="1" applyAlignment="1">
      <alignment horizontal="right"/>
    </xf>
    <xf numFmtId="0" fontId="1" fillId="0" borderId="24" xfId="0" applyFont="1" applyBorder="1" applyAlignment="1" applyProtection="1">
      <alignment horizontal="right"/>
      <protection locked="0"/>
    </xf>
    <xf numFmtId="0" fontId="1" fillId="0" borderId="17" xfId="0" applyFont="1" applyBorder="1" applyAlignment="1" applyProtection="1">
      <alignment vertical="center"/>
      <protection locked="0"/>
    </xf>
    <xf numFmtId="166" fontId="1" fillId="0" borderId="6" xfId="0" applyNumberFormat="1" applyFont="1" applyBorder="1" applyAlignment="1" applyProtection="1">
      <alignment vertical="center"/>
      <protection locked="0"/>
    </xf>
    <xf numFmtId="165" fontId="1" fillId="0" borderId="17" xfId="0" applyNumberFormat="1" applyFont="1" applyFill="1" applyBorder="1" applyAlignment="1" applyProtection="1">
      <alignment vertical="center" wrapText="1"/>
    </xf>
    <xf numFmtId="0" fontId="21" fillId="0" borderId="0" xfId="0" applyFont="1" applyFill="1" applyBorder="1" applyAlignment="1">
      <alignment horizontal="right"/>
    </xf>
    <xf numFmtId="0" fontId="23" fillId="0" borderId="6" xfId="0" applyFont="1" applyBorder="1" applyAlignment="1">
      <alignment vertical="center" wrapText="1"/>
    </xf>
    <xf numFmtId="49" fontId="23" fillId="0" borderId="6" xfId="0" applyNumberFormat="1" applyFont="1" applyBorder="1" applyAlignment="1">
      <alignment vertical="center" wrapText="1"/>
    </xf>
    <xf numFmtId="0" fontId="11" fillId="8" borderId="6" xfId="0" applyFont="1" applyFill="1" applyBorder="1" applyAlignment="1">
      <alignment horizontal="right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49" fontId="12" fillId="0" borderId="6" xfId="0" applyNumberFormat="1" applyFont="1" applyBorder="1" applyAlignment="1">
      <alignment vertical="center" wrapText="1"/>
    </xf>
    <xf numFmtId="166" fontId="12" fillId="0" borderId="6" xfId="0" applyNumberFormat="1" applyFont="1" applyBorder="1" applyAlignment="1">
      <alignment vertical="center" wrapText="1"/>
    </xf>
    <xf numFmtId="0" fontId="12" fillId="0" borderId="6" xfId="0" applyFont="1" applyBorder="1" applyAlignment="1">
      <alignment vertical="center"/>
    </xf>
    <xf numFmtId="0" fontId="0" fillId="0" borderId="6" xfId="0" applyBorder="1"/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6" xfId="0" applyFont="1" applyBorder="1" applyAlignment="1">
      <alignment horizontal="right"/>
    </xf>
    <xf numFmtId="0" fontId="15" fillId="8" borderId="6" xfId="0" applyFont="1" applyFill="1" applyBorder="1" applyAlignment="1">
      <alignment horizontal="right"/>
    </xf>
    <xf numFmtId="0" fontId="15" fillId="0" borderId="6" xfId="0" applyFont="1" applyBorder="1" applyAlignment="1">
      <alignment horizontal="right"/>
    </xf>
    <xf numFmtId="0" fontId="17" fillId="8" borderId="6" xfId="0" applyFont="1" applyFill="1" applyBorder="1" applyAlignment="1">
      <alignment horizontal="right"/>
    </xf>
    <xf numFmtId="0" fontId="18" fillId="0" borderId="6" xfId="0" applyFont="1" applyBorder="1" applyAlignment="1">
      <alignment horizontal="right"/>
    </xf>
    <xf numFmtId="0" fontId="19" fillId="0" borderId="6" xfId="0" applyFont="1" applyBorder="1" applyAlignment="1">
      <alignment horizontal="right"/>
    </xf>
    <xf numFmtId="0" fontId="22" fillId="0" borderId="6" xfId="0" applyFont="1" applyBorder="1" applyAlignment="1">
      <alignment horizontal="right"/>
    </xf>
    <xf numFmtId="0" fontId="21" fillId="0" borderId="6" xfId="0" applyFont="1" applyBorder="1" applyAlignment="1">
      <alignment horizontal="right"/>
    </xf>
    <xf numFmtId="0" fontId="21" fillId="8" borderId="6" xfId="0" applyFont="1" applyFill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9" fillId="0" borderId="6" xfId="0" applyFont="1" applyBorder="1" applyProtection="1"/>
    <xf numFmtId="165" fontId="13" fillId="0" borderId="6" xfId="0" applyNumberFormat="1" applyFont="1" applyBorder="1" applyAlignment="1">
      <alignment vertical="center"/>
    </xf>
    <xf numFmtId="0" fontId="13" fillId="8" borderId="6" xfId="0" applyFont="1" applyFill="1" applyBorder="1" applyAlignment="1">
      <alignment horizontal="center" vertical="center"/>
    </xf>
    <xf numFmtId="49" fontId="13" fillId="8" borderId="6" xfId="0" applyNumberFormat="1" applyFont="1" applyFill="1" applyBorder="1" applyAlignment="1">
      <alignment vertical="center" wrapText="1"/>
    </xf>
    <xf numFmtId="0" fontId="13" fillId="8" borderId="6" xfId="0" applyFont="1" applyFill="1" applyBorder="1" applyAlignment="1">
      <alignment horizontal="right"/>
    </xf>
    <xf numFmtId="0" fontId="19" fillId="8" borderId="6" xfId="0" applyFont="1" applyFill="1" applyBorder="1" applyAlignment="1">
      <alignment horizontal="right"/>
    </xf>
    <xf numFmtId="0" fontId="9" fillId="0" borderId="27" xfId="0" applyFont="1" applyFill="1" applyBorder="1" applyAlignment="1" applyProtection="1">
      <alignment horizontal="center" vertical="center"/>
    </xf>
    <xf numFmtId="0" fontId="9" fillId="0" borderId="27" xfId="0" applyFont="1" applyBorder="1" applyAlignment="1" applyProtection="1">
      <alignment wrapText="1"/>
    </xf>
    <xf numFmtId="49" fontId="9" fillId="0" borderId="27" xfId="0" applyNumberFormat="1" applyFont="1" applyBorder="1" applyAlignment="1" applyProtection="1">
      <alignment wrapText="1"/>
    </xf>
    <xf numFmtId="0" fontId="9" fillId="0" borderId="27" xfId="0" applyFont="1" applyBorder="1" applyProtection="1">
      <protection locked="0"/>
    </xf>
    <xf numFmtId="0" fontId="9" fillId="0" borderId="29" xfId="0" applyFont="1" applyBorder="1" applyAlignment="1" applyProtection="1">
      <alignment horizontal="center"/>
    </xf>
    <xf numFmtId="0" fontId="9" fillId="0" borderId="30" xfId="0" applyFont="1" applyBorder="1" applyAlignment="1" applyProtection="1">
      <alignment horizontal="center"/>
    </xf>
    <xf numFmtId="49" fontId="9" fillId="0" borderId="30" xfId="0" applyNumberFormat="1" applyFont="1" applyBorder="1" applyAlignment="1" applyProtection="1">
      <alignment horizontal="center"/>
    </xf>
    <xf numFmtId="0" fontId="9" fillId="0" borderId="30" xfId="0" applyFont="1" applyBorder="1" applyAlignment="1" applyProtection="1">
      <alignment horizontal="center"/>
      <protection locked="0"/>
    </xf>
    <xf numFmtId="0" fontId="9" fillId="0" borderId="30" xfId="0" applyFont="1" applyBorder="1" applyProtection="1">
      <protection locked="0"/>
    </xf>
    <xf numFmtId="0" fontId="9" fillId="0" borderId="31" xfId="0" applyFont="1" applyBorder="1" applyProtection="1">
      <protection locked="0"/>
    </xf>
    <xf numFmtId="0" fontId="19" fillId="0" borderId="0" xfId="0" applyFont="1" applyBorder="1" applyAlignment="1">
      <alignment horizontal="right"/>
    </xf>
    <xf numFmtId="0" fontId="9" fillId="0" borderId="17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vertical="center" wrapText="1"/>
    </xf>
    <xf numFmtId="49" fontId="11" fillId="0" borderId="6" xfId="0" applyNumberFormat="1" applyFont="1" applyFill="1" applyBorder="1" applyAlignment="1">
      <alignment vertical="center" wrapText="1"/>
    </xf>
    <xf numFmtId="0" fontId="1" fillId="0" borderId="17" xfId="0" applyFont="1" applyBorder="1" applyProtection="1">
      <protection locked="0"/>
    </xf>
    <xf numFmtId="49" fontId="0" fillId="0" borderId="6" xfId="0" applyNumberFormat="1" applyFont="1" applyFill="1" applyBorder="1" applyAlignment="1" applyProtection="1">
      <alignment vertical="center" wrapText="1"/>
    </xf>
    <xf numFmtId="165" fontId="0" fillId="0" borderId="6" xfId="0" applyNumberFormat="1" applyFill="1" applyBorder="1" applyAlignment="1" applyProtection="1">
      <alignment vertical="center"/>
    </xf>
    <xf numFmtId="0" fontId="16" fillId="0" borderId="6" xfId="0" applyFont="1" applyFill="1" applyBorder="1" applyAlignment="1">
      <alignment vertical="center" wrapText="1"/>
    </xf>
    <xf numFmtId="0" fontId="9" fillId="0" borderId="17" xfId="0" applyFont="1" applyBorder="1" applyAlignment="1" applyProtection="1">
      <alignment wrapText="1"/>
    </xf>
    <xf numFmtId="166" fontId="9" fillId="0" borderId="17" xfId="0" applyNumberFormat="1" applyFont="1" applyBorder="1" applyAlignment="1" applyProtection="1">
      <alignment wrapText="1"/>
      <protection locked="0"/>
    </xf>
    <xf numFmtId="0" fontId="24" fillId="8" borderId="6" xfId="0" applyFont="1" applyFill="1" applyBorder="1" applyAlignment="1">
      <alignment vertical="center" wrapText="1"/>
    </xf>
    <xf numFmtId="0" fontId="24" fillId="8" borderId="6" xfId="0" applyFont="1" applyFill="1" applyBorder="1" applyAlignment="1">
      <alignment horizontal="center" vertical="center"/>
    </xf>
    <xf numFmtId="0" fontId="24" fillId="8" borderId="6" xfId="0" applyFont="1" applyFill="1" applyBorder="1" applyAlignment="1">
      <alignment vertical="center"/>
    </xf>
    <xf numFmtId="0" fontId="24" fillId="8" borderId="6" xfId="0" applyFont="1" applyFill="1" applyBorder="1" applyAlignment="1">
      <alignment horizontal="right"/>
    </xf>
    <xf numFmtId="0" fontId="1" fillId="0" borderId="24" xfId="0" applyFont="1" applyBorder="1" applyAlignment="1">
      <alignment horizontal="right"/>
    </xf>
    <xf numFmtId="0" fontId="23" fillId="0" borderId="6" xfId="0" applyFont="1" applyBorder="1" applyAlignment="1">
      <alignment horizontal="right"/>
    </xf>
    <xf numFmtId="49" fontId="21" fillId="8" borderId="6" xfId="0" applyNumberFormat="1" applyFont="1" applyFill="1" applyBorder="1" applyAlignment="1">
      <alignment vertical="center"/>
    </xf>
    <xf numFmtId="166" fontId="21" fillId="8" borderId="6" xfId="0" applyNumberFormat="1" applyFont="1" applyFill="1" applyBorder="1" applyAlignment="1">
      <alignment vertical="center"/>
    </xf>
    <xf numFmtId="165" fontId="21" fillId="0" borderId="6" xfId="0" applyNumberFormat="1" applyFont="1" applyBorder="1" applyAlignment="1">
      <alignment vertical="center"/>
    </xf>
    <xf numFmtId="0" fontId="21" fillId="8" borderId="6" xfId="0" applyFont="1" applyFill="1" applyBorder="1" applyAlignment="1">
      <alignment horizontal="center"/>
    </xf>
    <xf numFmtId="49" fontId="21" fillId="8" borderId="6" xfId="0" applyNumberFormat="1" applyFont="1" applyFill="1" applyBorder="1"/>
    <xf numFmtId="166" fontId="21" fillId="8" borderId="6" xfId="0" applyNumberFormat="1" applyFont="1" applyFill="1" applyBorder="1" applyAlignment="1">
      <alignment wrapText="1"/>
    </xf>
    <xf numFmtId="165" fontId="21" fillId="8" borderId="6" xfId="0" applyNumberFormat="1" applyFont="1" applyFill="1" applyBorder="1" applyAlignment="1">
      <alignment vertical="center"/>
    </xf>
    <xf numFmtId="0" fontId="21" fillId="8" borderId="6" xfId="0" applyFont="1" applyFill="1" applyBorder="1"/>
    <xf numFmtId="49" fontId="21" fillId="0" borderId="6" xfId="0" applyNumberFormat="1" applyFont="1" applyBorder="1" applyAlignment="1">
      <alignment vertical="center"/>
    </xf>
    <xf numFmtId="0" fontId="21" fillId="0" borderId="0" xfId="0" applyFont="1"/>
    <xf numFmtId="0" fontId="21" fillId="0" borderId="6" xfId="0" applyFont="1" applyBorder="1" applyProtection="1">
      <protection locked="0"/>
    </xf>
    <xf numFmtId="165" fontId="21" fillId="0" borderId="6" xfId="0" applyNumberFormat="1" applyFont="1" applyBorder="1" applyAlignment="1">
      <alignment wrapText="1"/>
    </xf>
    <xf numFmtId="0" fontId="21" fillId="0" borderId="6" xfId="0" applyFont="1" applyBorder="1"/>
    <xf numFmtId="0" fontId="21" fillId="0" borderId="6" xfId="0" applyFont="1" applyBorder="1" applyAlignment="1">
      <alignment horizontal="center"/>
    </xf>
    <xf numFmtId="0" fontId="21" fillId="0" borderId="17" xfId="0" applyFont="1" applyBorder="1" applyAlignment="1" applyProtection="1">
      <alignment vertical="center"/>
      <protection locked="0"/>
    </xf>
    <xf numFmtId="49" fontId="1" fillId="0" borderId="17" xfId="0" applyNumberFormat="1" applyFont="1" applyBorder="1" applyAlignment="1" applyProtection="1">
      <alignment wrapText="1"/>
    </xf>
    <xf numFmtId="0" fontId="1" fillId="12" borderId="6" xfId="0" applyFont="1" applyFill="1" applyBorder="1" applyAlignment="1" applyProtection="1">
      <alignment horizontal="right" vertical="center"/>
      <protection locked="0"/>
    </xf>
    <xf numFmtId="49" fontId="25" fillId="8" borderId="6" xfId="0" applyNumberFormat="1" applyFont="1" applyFill="1" applyBorder="1" applyAlignment="1">
      <alignment vertical="center" wrapText="1"/>
    </xf>
    <xf numFmtId="0" fontId="25" fillId="8" borderId="6" xfId="0" applyFont="1" applyFill="1" applyBorder="1" applyAlignment="1">
      <alignment vertical="center" wrapText="1"/>
    </xf>
    <xf numFmtId="0" fontId="25" fillId="8" borderId="6" xfId="0" applyFont="1" applyFill="1" applyBorder="1" applyAlignment="1">
      <alignment horizontal="center" vertical="center"/>
    </xf>
    <xf numFmtId="166" fontId="25" fillId="8" borderId="6" xfId="0" applyNumberFormat="1" applyFont="1" applyFill="1" applyBorder="1" applyAlignment="1">
      <alignment vertical="center" wrapText="1"/>
    </xf>
    <xf numFmtId="0" fontId="18" fillId="8" borderId="6" xfId="0" applyFont="1" applyFill="1" applyBorder="1" applyAlignment="1">
      <alignment vertical="center" wrapText="1"/>
    </xf>
    <xf numFmtId="0" fontId="1" fillId="0" borderId="17" xfId="0" applyFont="1" applyBorder="1" applyAlignment="1" applyProtection="1">
      <alignment wrapText="1"/>
    </xf>
    <xf numFmtId="166" fontId="21" fillId="0" borderId="6" xfId="0" applyNumberFormat="1" applyFont="1" applyFill="1" applyBorder="1" applyAlignment="1">
      <alignment vertical="center"/>
    </xf>
    <xf numFmtId="0" fontId="0" fillId="0" borderId="26" xfId="0" applyBorder="1" applyAlignment="1" applyProtection="1">
      <alignment horizontal="right"/>
      <protection locked="0"/>
    </xf>
    <xf numFmtId="166" fontId="0" fillId="0" borderId="6" xfId="0" applyNumberFormat="1" applyFont="1" applyBorder="1" applyAlignment="1" applyProtection="1">
      <alignment wrapText="1"/>
      <protection locked="0"/>
    </xf>
    <xf numFmtId="0" fontId="18" fillId="8" borderId="24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9" fillId="0" borderId="26" xfId="0" applyFont="1" applyBorder="1" applyAlignment="1" applyProtection="1">
      <alignment wrapText="1"/>
    </xf>
    <xf numFmtId="166" fontId="0" fillId="0" borderId="17" xfId="0" applyNumberFormat="1" applyBorder="1" applyAlignment="1" applyProtection="1">
      <alignment vertical="center"/>
      <protection locked="0"/>
    </xf>
    <xf numFmtId="0" fontId="1" fillId="0" borderId="27" xfId="0" applyFont="1" applyBorder="1" applyAlignment="1" applyProtection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" fillId="0" borderId="26" xfId="0" applyFont="1" applyBorder="1" applyAlignment="1" applyProtection="1">
      <alignment horizontal="center" vertical="center"/>
    </xf>
    <xf numFmtId="0" fontId="11" fillId="8" borderId="17" xfId="0" applyFont="1" applyFill="1" applyBorder="1" applyAlignment="1">
      <alignment horizontal="center" vertical="center"/>
    </xf>
    <xf numFmtId="0" fontId="1" fillId="0" borderId="27" xfId="0" applyFont="1" applyBorder="1" applyAlignment="1" applyProtection="1">
      <alignment wrapText="1"/>
    </xf>
    <xf numFmtId="0" fontId="11" fillId="0" borderId="17" xfId="0" applyFont="1" applyFill="1" applyBorder="1" applyAlignment="1">
      <alignment vertical="center" wrapText="1"/>
    </xf>
    <xf numFmtId="0" fontId="1" fillId="0" borderId="26" xfId="0" applyFont="1" applyBorder="1" applyAlignment="1" applyProtection="1">
      <alignment wrapText="1"/>
    </xf>
    <xf numFmtId="49" fontId="1" fillId="0" borderId="27" xfId="0" applyNumberFormat="1" applyFont="1" applyBorder="1" applyAlignment="1" applyProtection="1">
      <alignment wrapText="1"/>
    </xf>
    <xf numFmtId="49" fontId="9" fillId="0" borderId="17" xfId="0" applyNumberFormat="1" applyFont="1" applyBorder="1" applyAlignment="1" applyProtection="1">
      <alignment wrapText="1"/>
    </xf>
    <xf numFmtId="49" fontId="11" fillId="0" borderId="17" xfId="0" applyNumberFormat="1" applyFont="1" applyFill="1" applyBorder="1" applyAlignment="1">
      <alignment vertical="center" wrapText="1"/>
    </xf>
    <xf numFmtId="49" fontId="1" fillId="0" borderId="26" xfId="0" applyNumberFormat="1" applyFont="1" applyBorder="1" applyAlignment="1" applyProtection="1">
      <alignment wrapText="1"/>
    </xf>
    <xf numFmtId="49" fontId="11" fillId="8" borderId="17" xfId="0" applyNumberFormat="1" applyFont="1" applyFill="1" applyBorder="1" applyAlignment="1">
      <alignment wrapText="1"/>
    </xf>
    <xf numFmtId="0" fontId="11" fillId="8" borderId="17" xfId="0" applyFont="1" applyFill="1" applyBorder="1" applyAlignment="1">
      <alignment wrapText="1"/>
    </xf>
    <xf numFmtId="166" fontId="1" fillId="0" borderId="27" xfId="0" applyNumberFormat="1" applyFont="1" applyBorder="1" applyAlignment="1" applyProtection="1">
      <alignment wrapText="1"/>
      <protection locked="0"/>
    </xf>
    <xf numFmtId="166" fontId="12" fillId="0" borderId="17" xfId="0" applyNumberFormat="1" applyFont="1" applyFill="1" applyBorder="1" applyAlignment="1">
      <alignment vertical="center" wrapText="1"/>
    </xf>
    <xf numFmtId="166" fontId="0" fillId="0" borderId="6" xfId="0" applyNumberFormat="1" applyFont="1" applyFill="1" applyBorder="1" applyAlignment="1" applyProtection="1">
      <alignment vertical="center" wrapText="1"/>
      <protection locked="0"/>
    </xf>
    <xf numFmtId="165" fontId="1" fillId="0" borderId="27" xfId="0" applyNumberFormat="1" applyFont="1" applyBorder="1" applyAlignment="1" applyProtection="1">
      <alignment wrapText="1"/>
    </xf>
    <xf numFmtId="165" fontId="11" fillId="0" borderId="17" xfId="0" applyNumberFormat="1" applyFont="1" applyFill="1" applyBorder="1" applyAlignment="1">
      <alignment vertical="center" wrapText="1"/>
    </xf>
    <xf numFmtId="165" fontId="0" fillId="0" borderId="23" xfId="0" applyNumberFormat="1" applyBorder="1" applyAlignment="1" applyProtection="1">
      <alignment vertical="center"/>
    </xf>
    <xf numFmtId="165" fontId="1" fillId="0" borderId="26" xfId="0" applyNumberFormat="1" applyFont="1" applyBorder="1" applyAlignment="1" applyProtection="1">
      <alignment vertical="center" wrapText="1"/>
    </xf>
    <xf numFmtId="0" fontId="1" fillId="0" borderId="27" xfId="0" applyFont="1" applyBorder="1" applyProtection="1">
      <protection locked="0"/>
    </xf>
    <xf numFmtId="0" fontId="9" fillId="0" borderId="17" xfId="0" applyFont="1" applyBorder="1" applyProtection="1">
      <protection locked="0"/>
    </xf>
    <xf numFmtId="0" fontId="18" fillId="8" borderId="6" xfId="0" applyFont="1" applyFill="1" applyBorder="1" applyAlignment="1">
      <alignment vertical="center"/>
    </xf>
    <xf numFmtId="0" fontId="11" fillId="0" borderId="17" xfId="0" applyFont="1" applyFill="1" applyBorder="1" applyAlignment="1">
      <alignment vertical="center"/>
    </xf>
    <xf numFmtId="0" fontId="0" fillId="0" borderId="26" xfId="0" applyBorder="1" applyProtection="1">
      <protection locked="0"/>
    </xf>
    <xf numFmtId="0" fontId="0" fillId="0" borderId="6" xfId="0" applyFill="1" applyBorder="1" applyAlignment="1" applyProtection="1">
      <alignment vertical="center"/>
      <protection locked="0"/>
    </xf>
    <xf numFmtId="0" fontId="0" fillId="0" borderId="16" xfId="0" applyBorder="1"/>
    <xf numFmtId="0" fontId="26" fillId="8" borderId="6" xfId="0" applyFont="1" applyFill="1" applyBorder="1" applyAlignment="1">
      <alignment horizontal="center" vertical="center"/>
    </xf>
    <xf numFmtId="0" fontId="26" fillId="8" borderId="6" xfId="0" applyFont="1" applyFill="1" applyBorder="1" applyAlignment="1">
      <alignment vertical="center" wrapText="1"/>
    </xf>
    <xf numFmtId="49" fontId="26" fillId="8" borderId="6" xfId="0" applyNumberFormat="1" applyFont="1" applyFill="1" applyBorder="1" applyAlignment="1">
      <alignment vertical="center" wrapText="1"/>
    </xf>
    <xf numFmtId="166" fontId="26" fillId="8" borderId="6" xfId="0" applyNumberFormat="1" applyFont="1" applyFill="1" applyBorder="1" applyAlignment="1">
      <alignment vertical="center" wrapText="1"/>
    </xf>
    <xf numFmtId="165" fontId="11" fillId="8" borderId="23" xfId="0" applyNumberFormat="1" applyFont="1" applyFill="1" applyBorder="1" applyAlignment="1">
      <alignment vertical="center" wrapText="1"/>
    </xf>
    <xf numFmtId="0" fontId="26" fillId="8" borderId="6" xfId="0" applyFont="1" applyFill="1" applyBorder="1" applyAlignment="1">
      <alignment vertical="center"/>
    </xf>
    <xf numFmtId="0" fontId="26" fillId="8" borderId="6" xfId="0" applyFont="1" applyFill="1" applyBorder="1" applyAlignment="1">
      <alignment horizontal="right"/>
    </xf>
    <xf numFmtId="0" fontId="26" fillId="0" borderId="6" xfId="0" applyFont="1" applyBorder="1" applyAlignment="1">
      <alignment horizontal="center" vertical="center"/>
    </xf>
    <xf numFmtId="0" fontId="26" fillId="0" borderId="6" xfId="0" applyFont="1" applyBorder="1" applyAlignment="1">
      <alignment vertical="center" wrapText="1"/>
    </xf>
    <xf numFmtId="49" fontId="26" fillId="0" borderId="6" xfId="0" applyNumberFormat="1" applyFont="1" applyBorder="1" applyAlignment="1">
      <alignment vertical="center" wrapText="1"/>
    </xf>
    <xf numFmtId="166" fontId="26" fillId="0" borderId="6" xfId="0" applyNumberFormat="1" applyFont="1" applyBorder="1" applyAlignment="1">
      <alignment vertical="center" wrapText="1"/>
    </xf>
    <xf numFmtId="165" fontId="26" fillId="0" borderId="23" xfId="0" applyNumberFormat="1" applyFont="1" applyBorder="1" applyAlignment="1">
      <alignment vertical="center"/>
    </xf>
    <xf numFmtId="0" fontId="26" fillId="0" borderId="6" xfId="0" applyFont="1" applyBorder="1" applyAlignment="1">
      <alignment vertical="center"/>
    </xf>
    <xf numFmtId="0" fontId="26" fillId="0" borderId="32" xfId="0" applyFont="1" applyBorder="1" applyAlignment="1">
      <alignment horizontal="right"/>
    </xf>
    <xf numFmtId="166" fontId="26" fillId="8" borderId="6" xfId="0" applyNumberFormat="1" applyFont="1" applyFill="1" applyBorder="1" applyAlignment="1">
      <alignment vertical="center"/>
    </xf>
    <xf numFmtId="165" fontId="26" fillId="8" borderId="23" xfId="0" applyNumberFormat="1" applyFont="1" applyFill="1" applyBorder="1" applyAlignment="1">
      <alignment vertical="center"/>
    </xf>
    <xf numFmtId="0" fontId="26" fillId="8" borderId="33" xfId="0" applyFont="1" applyFill="1" applyBorder="1" applyAlignment="1">
      <alignment horizontal="right"/>
    </xf>
    <xf numFmtId="49" fontId="11" fillId="0" borderId="6" xfId="0" applyNumberFormat="1" applyFont="1" applyBorder="1" applyAlignment="1">
      <alignment vertical="center"/>
    </xf>
    <xf numFmtId="166" fontId="26" fillId="0" borderId="6" xfId="0" applyNumberFormat="1" applyFont="1" applyBorder="1" applyAlignment="1">
      <alignment vertical="center"/>
    </xf>
    <xf numFmtId="165" fontId="26" fillId="0" borderId="6" xfId="0" applyNumberFormat="1" applyFont="1" applyBorder="1" applyAlignment="1">
      <alignment vertical="center"/>
    </xf>
    <xf numFmtId="0" fontId="26" fillId="0" borderId="33" xfId="0" applyFont="1" applyBorder="1" applyAlignment="1">
      <alignment horizontal="right"/>
    </xf>
    <xf numFmtId="0" fontId="11" fillId="8" borderId="23" xfId="0" applyFont="1" applyFill="1" applyBorder="1" applyAlignment="1">
      <alignment horizontal="center" vertical="center"/>
    </xf>
    <xf numFmtId="0" fontId="11" fillId="8" borderId="23" xfId="0" applyFont="1" applyFill="1" applyBorder="1" applyAlignment="1">
      <alignment vertical="center" wrapText="1"/>
    </xf>
    <xf numFmtId="49" fontId="11" fillId="8" borderId="23" xfId="0" applyNumberFormat="1" applyFont="1" applyFill="1" applyBorder="1" applyAlignment="1">
      <alignment vertical="center" wrapText="1"/>
    </xf>
    <xf numFmtId="166" fontId="11" fillId="8" borderId="23" xfId="0" applyNumberFormat="1" applyFont="1" applyFill="1" applyBorder="1" applyAlignment="1">
      <alignment vertical="center" wrapText="1"/>
    </xf>
    <xf numFmtId="0" fontId="26" fillId="8" borderId="23" xfId="0" applyFont="1" applyFill="1" applyBorder="1" applyAlignment="1">
      <alignment vertical="center"/>
    </xf>
    <xf numFmtId="0" fontId="1" fillId="0" borderId="17" xfId="0" applyFont="1" applyFill="1" applyBorder="1" applyAlignment="1" applyProtection="1">
      <alignment horizontal="center" vertical="center"/>
    </xf>
    <xf numFmtId="0" fontId="0" fillId="0" borderId="17" xfId="0" applyFill="1" applyBorder="1" applyAlignment="1" applyProtection="1">
      <alignment vertical="center" wrapText="1"/>
    </xf>
    <xf numFmtId="49" fontId="0" fillId="9" borderId="17" xfId="0" applyNumberFormat="1" applyFont="1" applyFill="1" applyBorder="1" applyAlignment="1" applyProtection="1">
      <alignment vertical="center" wrapText="1"/>
    </xf>
    <xf numFmtId="49" fontId="1" fillId="0" borderId="6" xfId="0" applyNumberFormat="1" applyFont="1" applyFill="1" applyBorder="1" applyAlignment="1" applyProtection="1">
      <alignment vertical="center" wrapText="1"/>
    </xf>
    <xf numFmtId="49" fontId="1" fillId="0" borderId="17" xfId="0" applyNumberFormat="1" applyFont="1" applyBorder="1" applyAlignment="1" applyProtection="1">
      <alignment vertical="center"/>
    </xf>
    <xf numFmtId="0" fontId="1" fillId="0" borderId="17" xfId="0" applyFont="1" applyFill="1" applyBorder="1" applyAlignment="1" applyProtection="1">
      <alignment vertical="center" wrapText="1"/>
    </xf>
    <xf numFmtId="166" fontId="1" fillId="0" borderId="6" xfId="0" applyNumberFormat="1" applyFont="1" applyBorder="1" applyAlignment="1" applyProtection="1">
      <alignment horizontal="right" vertical="center" wrapText="1"/>
      <protection locked="0"/>
    </xf>
    <xf numFmtId="0" fontId="1" fillId="0" borderId="17" xfId="0" applyFont="1" applyBorder="1" applyAlignment="1" applyProtection="1">
      <alignment horizontal="right"/>
      <protection locked="0"/>
    </xf>
    <xf numFmtId="0" fontId="0" fillId="0" borderId="6" xfId="0" applyFill="1" applyBorder="1" applyAlignment="1" applyProtection="1">
      <alignment horizontal="right"/>
      <protection locked="0"/>
    </xf>
    <xf numFmtId="0" fontId="4" fillId="0" borderId="0" xfId="0" applyFont="1" applyAlignment="1">
      <alignment horizontal="right"/>
    </xf>
    <xf numFmtId="0" fontId="4" fillId="0" borderId="21" xfId="0" applyFont="1" applyBorder="1" applyAlignment="1">
      <alignment horizontal="right"/>
    </xf>
    <xf numFmtId="0" fontId="4" fillId="0" borderId="0" xfId="0" applyFont="1" applyAlignment="1" applyProtection="1">
      <alignment horizontal="right"/>
      <protection locked="0"/>
    </xf>
    <xf numFmtId="0" fontId="4" fillId="0" borderId="21" xfId="0" applyFont="1" applyBorder="1" applyAlignment="1" applyProtection="1">
      <alignment horizontal="right"/>
      <protection locked="0"/>
    </xf>
  </cellXfs>
  <cellStyles count="1">
    <cellStyle name="Normal" xfId="0" builtinId="0"/>
  </cellStyles>
  <dxfs count="295">
    <dxf>
      <font>
        <color rgb="FF9C0006"/>
      </font>
      <fill>
        <patternFill>
          <bgColor rgb="FFFFC7CE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alignment horizontal="right" vertical="bottom" textRotation="0" wrapText="0" indent="0" justifyLastLine="0" shrinkToFit="0" readingOrder="0"/>
      <protection locked="0" hidden="0"/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mm/dd/yy;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outline="0">
        <top style="medium">
          <color indexed="8"/>
        </top>
        <bottom style="thin">
          <color indexed="64"/>
        </bottom>
      </border>
    </dxf>
    <dxf>
      <protection locked="0" hidden="0"/>
    </dxf>
    <dxf>
      <protection locked="0" hidden="0"/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B4F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H271" totalsRowShown="0" headerRowDxfId="140" dataDxfId="139" tableBorderDxfId="138">
  <autoFilter ref="A4:H271" xr:uid="{00000000-0009-0000-0100-000001000000}">
    <filterColumn colId="3">
      <filters>
        <filter val="Akutan"/>
        <filter val="Deadhorse"/>
        <filter val="Homer"/>
        <filter val="Kodiak"/>
        <filter val="Lapp"/>
        <filter val="Manley"/>
        <filter val="Messano"/>
        <filter val="Sholl"/>
        <filter val="Stevens"/>
        <filter val="Stobinski"/>
      </filters>
    </filterColumn>
  </autoFilter>
  <sortState xmlns:xlrd2="http://schemas.microsoft.com/office/spreadsheetml/2017/richdata2" ref="A5:H270">
    <sortCondition ref="F4:F271"/>
  </sortState>
  <tableColumns count="8">
    <tableColumn id="1" xr3:uid="{00000000-0010-0000-0000-000001000000}" name="Group" dataDxfId="137"/>
    <tableColumn id="2" xr3:uid="{00000000-0010-0000-0000-000002000000}" name="Description" dataDxfId="136"/>
    <tableColumn id="3" xr3:uid="{00000000-0010-0000-0000-000003000000}" name="S/N" dataDxfId="135"/>
    <tableColumn id="4" xr3:uid="{00000000-0010-0000-0000-000004000000}" name="OWNER" dataDxfId="134"/>
    <tableColumn id="5" xr3:uid="{00000000-0010-0000-0000-000005000000}" name="C/W" dataDxfId="133"/>
    <tableColumn id="6" xr3:uid="{00000000-0010-0000-0000-000006000000}" name="DUE" dataDxfId="132">
      <calculatedColumnFormula>'suspect lost-failed cal-retired'!#REF!+365</calculatedColumnFormula>
    </tableColumn>
    <tableColumn id="7" xr3:uid="{00000000-0010-0000-0000-000007000000}" name="Notes" dataDxfId="131"/>
    <tableColumn id="8" xr3:uid="{00000000-0010-0000-0000-000008000000}" name="Part" dataDxfId="13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K275"/>
  <sheetViews>
    <sheetView zoomScaleNormal="100" workbookViewId="0">
      <pane ySplit="4" topLeftCell="A167" activePane="bottomLeft" state="frozen"/>
      <selection pane="bottomLeft" activeCell="H190" sqref="H190"/>
    </sheetView>
  </sheetViews>
  <sheetFormatPr defaultRowHeight="15" customHeight="1" x14ac:dyDescent="0.2"/>
  <cols>
    <col min="1" max="1" width="14.42578125" bestFit="1" customWidth="1"/>
    <col min="2" max="2" width="36.7109375" customWidth="1"/>
    <col min="3" max="3" width="18.42578125" style="2" customWidth="1"/>
    <col min="4" max="4" width="19.7109375" style="2" bestFit="1" customWidth="1"/>
    <col min="5" max="5" width="11.85546875" style="1" customWidth="1"/>
    <col min="6" max="6" width="11" style="1" bestFit="1" customWidth="1"/>
  </cols>
  <sheetData>
    <row r="1" spans="1:6" ht="15" customHeight="1" thickBot="1" x14ac:dyDescent="0.25">
      <c r="A1" t="s">
        <v>197</v>
      </c>
    </row>
    <row r="2" spans="1:6" ht="18.75" thickBot="1" x14ac:dyDescent="0.3">
      <c r="A2" s="6">
        <f ca="1">TODAY()</f>
        <v>44335</v>
      </c>
      <c r="B2" s="480" t="s">
        <v>198</v>
      </c>
      <c r="C2" s="481"/>
      <c r="D2" s="4" t="s">
        <v>199</v>
      </c>
      <c r="E2" s="5" t="s">
        <v>200</v>
      </c>
      <c r="F2" s="3" t="s">
        <v>196</v>
      </c>
    </row>
    <row r="3" spans="1:6" ht="15" customHeight="1" thickBot="1" x14ac:dyDescent="0.25"/>
    <row r="4" spans="1:6" ht="15" customHeight="1" x14ac:dyDescent="0.2">
      <c r="A4" s="7" t="s">
        <v>189</v>
      </c>
      <c r="B4" s="8" t="s">
        <v>183</v>
      </c>
      <c r="C4" s="9" t="s">
        <v>184</v>
      </c>
      <c r="D4" s="9" t="s">
        <v>185</v>
      </c>
      <c r="E4" s="10" t="s">
        <v>186</v>
      </c>
      <c r="F4" s="11" t="s">
        <v>187</v>
      </c>
    </row>
    <row r="5" spans="1:6" ht="15" customHeight="1" x14ac:dyDescent="0.2">
      <c r="A5" s="21" t="s">
        <v>193</v>
      </c>
      <c r="B5" s="13" t="s">
        <v>258</v>
      </c>
      <c r="C5" s="14" t="s">
        <v>259</v>
      </c>
      <c r="D5" s="13" t="s">
        <v>1</v>
      </c>
      <c r="E5" s="15">
        <v>40716</v>
      </c>
      <c r="F5" s="22">
        <f t="shared" ref="F5:F13" si="0">E5+365</f>
        <v>41081</v>
      </c>
    </row>
    <row r="6" spans="1:6" ht="15" customHeight="1" x14ac:dyDescent="0.2">
      <c r="A6" s="21" t="s">
        <v>193</v>
      </c>
      <c r="B6" s="13" t="s">
        <v>72</v>
      </c>
      <c r="C6" s="14" t="s">
        <v>248</v>
      </c>
      <c r="D6" s="13" t="s">
        <v>249</v>
      </c>
      <c r="E6" s="15">
        <v>40746</v>
      </c>
      <c r="F6" s="22">
        <f t="shared" si="0"/>
        <v>41111</v>
      </c>
    </row>
    <row r="7" spans="1:6" ht="15" customHeight="1" x14ac:dyDescent="0.2">
      <c r="A7" s="21" t="s">
        <v>193</v>
      </c>
      <c r="B7" s="13" t="s">
        <v>72</v>
      </c>
      <c r="C7" s="14" t="s">
        <v>257</v>
      </c>
      <c r="D7" s="13" t="s">
        <v>255</v>
      </c>
      <c r="E7" s="15">
        <v>40774</v>
      </c>
      <c r="F7" s="22">
        <f t="shared" si="0"/>
        <v>41139</v>
      </c>
    </row>
    <row r="8" spans="1:6" ht="15" customHeight="1" x14ac:dyDescent="0.2">
      <c r="A8" s="21" t="s">
        <v>193</v>
      </c>
      <c r="B8" s="13" t="s">
        <v>328</v>
      </c>
      <c r="C8" s="14" t="s">
        <v>340</v>
      </c>
      <c r="D8" s="13" t="s">
        <v>341</v>
      </c>
      <c r="E8" s="15">
        <v>40780</v>
      </c>
      <c r="F8" s="22">
        <f t="shared" si="0"/>
        <v>41145</v>
      </c>
    </row>
    <row r="9" spans="1:6" ht="15" customHeight="1" x14ac:dyDescent="0.2">
      <c r="A9" s="21" t="s">
        <v>193</v>
      </c>
      <c r="B9" s="13" t="s">
        <v>72</v>
      </c>
      <c r="C9" s="14" t="s">
        <v>252</v>
      </c>
      <c r="D9" s="13" t="s">
        <v>253</v>
      </c>
      <c r="E9" s="15">
        <v>40781</v>
      </c>
      <c r="F9" s="22">
        <f t="shared" si="0"/>
        <v>41146</v>
      </c>
    </row>
    <row r="10" spans="1:6" ht="15" customHeight="1" x14ac:dyDescent="0.2">
      <c r="A10" s="21" t="s">
        <v>193</v>
      </c>
      <c r="B10" s="13" t="s">
        <v>72</v>
      </c>
      <c r="C10" s="14" t="s">
        <v>344</v>
      </c>
      <c r="D10" s="13" t="s">
        <v>339</v>
      </c>
      <c r="E10" s="15">
        <v>40812</v>
      </c>
      <c r="F10" s="47">
        <f t="shared" si="0"/>
        <v>41177</v>
      </c>
    </row>
    <row r="11" spans="1:6" ht="15" customHeight="1" x14ac:dyDescent="0.2">
      <c r="A11" s="21" t="s">
        <v>193</v>
      </c>
      <c r="B11" s="13" t="s">
        <v>72</v>
      </c>
      <c r="C11" s="14" t="s">
        <v>345</v>
      </c>
      <c r="D11" s="13" t="s">
        <v>346</v>
      </c>
      <c r="E11" s="15">
        <v>40812</v>
      </c>
      <c r="F11" s="47">
        <f t="shared" si="0"/>
        <v>41177</v>
      </c>
    </row>
    <row r="12" spans="1:6" ht="15" customHeight="1" x14ac:dyDescent="0.2">
      <c r="A12" s="21" t="s">
        <v>193</v>
      </c>
      <c r="B12" s="13" t="s">
        <v>5</v>
      </c>
      <c r="C12" s="14">
        <v>1623</v>
      </c>
      <c r="D12" s="14" t="s">
        <v>1</v>
      </c>
      <c r="E12" s="15">
        <v>40850</v>
      </c>
      <c r="F12" s="22">
        <f t="shared" si="0"/>
        <v>41215</v>
      </c>
    </row>
    <row r="13" spans="1:6" ht="15" customHeight="1" x14ac:dyDescent="0.2">
      <c r="A13" s="60" t="s">
        <v>193</v>
      </c>
      <c r="B13" s="49" t="s">
        <v>328</v>
      </c>
      <c r="C13" s="51" t="s">
        <v>364</v>
      </c>
      <c r="D13" s="51" t="s">
        <v>300</v>
      </c>
      <c r="E13" s="15">
        <v>40851</v>
      </c>
      <c r="F13" s="22">
        <f t="shared" si="0"/>
        <v>41216</v>
      </c>
    </row>
    <row r="14" spans="1:6" ht="15" customHeight="1" x14ac:dyDescent="0.2">
      <c r="A14" s="21" t="s">
        <v>193</v>
      </c>
      <c r="B14" s="13" t="s">
        <v>72</v>
      </c>
      <c r="C14" s="14">
        <v>60302608</v>
      </c>
      <c r="D14" s="13" t="s">
        <v>68</v>
      </c>
      <c r="E14" s="15">
        <v>40891</v>
      </c>
      <c r="F14" s="22">
        <v>41254</v>
      </c>
    </row>
    <row r="15" spans="1:6" ht="15" customHeight="1" x14ac:dyDescent="0.2">
      <c r="A15" s="21" t="s">
        <v>193</v>
      </c>
      <c r="B15" s="13" t="s">
        <v>72</v>
      </c>
      <c r="C15" s="14" t="s">
        <v>236</v>
      </c>
      <c r="D15" s="49" t="s">
        <v>17</v>
      </c>
      <c r="E15" s="15">
        <v>40912</v>
      </c>
      <c r="F15" s="22">
        <f t="shared" ref="F15:F57" si="1">E15+365</f>
        <v>41277</v>
      </c>
    </row>
    <row r="16" spans="1:6" ht="15" customHeight="1" x14ac:dyDescent="0.2">
      <c r="A16" s="21" t="s">
        <v>193</v>
      </c>
      <c r="B16" s="49" t="s">
        <v>419</v>
      </c>
      <c r="C16" s="14">
        <v>90020025</v>
      </c>
      <c r="D16" s="13" t="s">
        <v>1</v>
      </c>
      <c r="E16" s="15">
        <v>40955</v>
      </c>
      <c r="F16" s="22">
        <f t="shared" si="1"/>
        <v>41320</v>
      </c>
    </row>
    <row r="17" spans="1:6" ht="15" customHeight="1" x14ac:dyDescent="0.2">
      <c r="A17" s="60" t="s">
        <v>193</v>
      </c>
      <c r="B17" s="49" t="s">
        <v>328</v>
      </c>
      <c r="C17" s="51" t="s">
        <v>421</v>
      </c>
      <c r="D17" s="49" t="s">
        <v>1</v>
      </c>
      <c r="E17" s="15">
        <v>40967</v>
      </c>
      <c r="F17" s="22">
        <f t="shared" si="1"/>
        <v>41332</v>
      </c>
    </row>
    <row r="18" spans="1:6" ht="15" customHeight="1" x14ac:dyDescent="0.2">
      <c r="A18" s="21" t="s">
        <v>193</v>
      </c>
      <c r="B18" s="13" t="s">
        <v>59</v>
      </c>
      <c r="C18" s="14">
        <v>49752158</v>
      </c>
      <c r="D18" s="13" t="s">
        <v>1</v>
      </c>
      <c r="E18" s="15">
        <v>40970</v>
      </c>
      <c r="F18" s="22">
        <f t="shared" si="1"/>
        <v>41335</v>
      </c>
    </row>
    <row r="19" spans="1:6" ht="15" customHeight="1" x14ac:dyDescent="0.2">
      <c r="A19" s="21" t="s">
        <v>193</v>
      </c>
      <c r="B19" s="13" t="s">
        <v>65</v>
      </c>
      <c r="C19" s="14">
        <v>53550826</v>
      </c>
      <c r="D19" s="13" t="s">
        <v>66</v>
      </c>
      <c r="E19" s="15">
        <v>40974</v>
      </c>
      <c r="F19" s="22">
        <f t="shared" si="1"/>
        <v>41339</v>
      </c>
    </row>
    <row r="20" spans="1:6" ht="15" customHeight="1" x14ac:dyDescent="0.2">
      <c r="A20" s="21" t="s">
        <v>193</v>
      </c>
      <c r="B20" s="13" t="s">
        <v>72</v>
      </c>
      <c r="C20" s="14" t="s">
        <v>244</v>
      </c>
      <c r="D20" s="13" t="s">
        <v>24</v>
      </c>
      <c r="E20" s="15">
        <v>40987</v>
      </c>
      <c r="F20" s="22">
        <f t="shared" si="1"/>
        <v>41352</v>
      </c>
    </row>
    <row r="21" spans="1:6" ht="15" customHeight="1" x14ac:dyDescent="0.2">
      <c r="A21" s="21" t="s">
        <v>193</v>
      </c>
      <c r="B21" s="13" t="s">
        <v>72</v>
      </c>
      <c r="C21" s="14" t="s">
        <v>245</v>
      </c>
      <c r="D21" s="13" t="s">
        <v>24</v>
      </c>
      <c r="E21" s="15">
        <v>40987</v>
      </c>
      <c r="F21" s="22">
        <f t="shared" si="1"/>
        <v>41352</v>
      </c>
    </row>
    <row r="22" spans="1:6" ht="15" customHeight="1" x14ac:dyDescent="0.2">
      <c r="A22" s="21" t="s">
        <v>193</v>
      </c>
      <c r="B22" s="13" t="s">
        <v>65</v>
      </c>
      <c r="C22" s="14">
        <v>53550825</v>
      </c>
      <c r="D22" s="49" t="s">
        <v>144</v>
      </c>
      <c r="E22" s="15">
        <v>40991</v>
      </c>
      <c r="F22" s="22">
        <f t="shared" si="1"/>
        <v>41356</v>
      </c>
    </row>
    <row r="23" spans="1:6" ht="15" customHeight="1" x14ac:dyDescent="0.2">
      <c r="A23" s="21" t="s">
        <v>193</v>
      </c>
      <c r="B23" s="13" t="s">
        <v>63</v>
      </c>
      <c r="C23" s="14" t="s">
        <v>85</v>
      </c>
      <c r="D23" s="13" t="s">
        <v>24</v>
      </c>
      <c r="E23" s="15">
        <v>40991</v>
      </c>
      <c r="F23" s="22">
        <f t="shared" si="1"/>
        <v>41356</v>
      </c>
    </row>
    <row r="24" spans="1:6" ht="15" customHeight="1" x14ac:dyDescent="0.2">
      <c r="A24" s="21" t="s">
        <v>193</v>
      </c>
      <c r="B24" s="13" t="s">
        <v>57</v>
      </c>
      <c r="C24" s="14" t="s">
        <v>84</v>
      </c>
      <c r="D24" s="13" t="s">
        <v>24</v>
      </c>
      <c r="E24" s="15">
        <v>40991</v>
      </c>
      <c r="F24" s="22">
        <f t="shared" si="1"/>
        <v>41356</v>
      </c>
    </row>
    <row r="25" spans="1:6" ht="15" customHeight="1" x14ac:dyDescent="0.2">
      <c r="A25" s="21" t="s">
        <v>193</v>
      </c>
      <c r="B25" s="13" t="s">
        <v>63</v>
      </c>
      <c r="C25" s="14">
        <v>43886</v>
      </c>
      <c r="D25" s="13" t="s">
        <v>1</v>
      </c>
      <c r="E25" s="15">
        <v>40991</v>
      </c>
      <c r="F25" s="22">
        <f t="shared" si="1"/>
        <v>41356</v>
      </c>
    </row>
    <row r="26" spans="1:6" ht="15" customHeight="1" x14ac:dyDescent="0.2">
      <c r="A26" s="21" t="s">
        <v>193</v>
      </c>
      <c r="B26" s="13" t="s">
        <v>57</v>
      </c>
      <c r="C26" s="14">
        <v>46580</v>
      </c>
      <c r="D26" s="13" t="s">
        <v>1</v>
      </c>
      <c r="E26" s="15">
        <v>40991</v>
      </c>
      <c r="F26" s="22">
        <f t="shared" si="1"/>
        <v>41356</v>
      </c>
    </row>
    <row r="27" spans="1:6" ht="15" customHeight="1" x14ac:dyDescent="0.2">
      <c r="A27" s="21" t="s">
        <v>193</v>
      </c>
      <c r="B27" s="13" t="s">
        <v>57</v>
      </c>
      <c r="C27" s="14" t="s">
        <v>58</v>
      </c>
      <c r="D27" s="13" t="s">
        <v>1</v>
      </c>
      <c r="E27" s="15">
        <v>40991</v>
      </c>
      <c r="F27" s="22">
        <f t="shared" si="1"/>
        <v>41356</v>
      </c>
    </row>
    <row r="28" spans="1:6" ht="15" customHeight="1" x14ac:dyDescent="0.2">
      <c r="A28" s="21" t="s">
        <v>193</v>
      </c>
      <c r="B28" s="13" t="s">
        <v>72</v>
      </c>
      <c r="C28" s="14" t="s">
        <v>303</v>
      </c>
      <c r="D28" s="13" t="s">
        <v>300</v>
      </c>
      <c r="E28" s="15">
        <v>40994</v>
      </c>
      <c r="F28" s="22">
        <f t="shared" si="1"/>
        <v>41359</v>
      </c>
    </row>
    <row r="29" spans="1:6" ht="15" customHeight="1" x14ac:dyDescent="0.2">
      <c r="A29" s="21" t="s">
        <v>193</v>
      </c>
      <c r="B29" s="13" t="s">
        <v>72</v>
      </c>
      <c r="C29" s="14" t="s">
        <v>219</v>
      </c>
      <c r="D29" s="13" t="s">
        <v>209</v>
      </c>
      <c r="E29" s="15">
        <v>41008</v>
      </c>
      <c r="F29" s="22">
        <f t="shared" si="1"/>
        <v>41373</v>
      </c>
    </row>
    <row r="30" spans="1:6" ht="15" customHeight="1" x14ac:dyDescent="0.2">
      <c r="A30" s="21" t="s">
        <v>193</v>
      </c>
      <c r="B30" s="13" t="s">
        <v>72</v>
      </c>
      <c r="C30" s="14" t="s">
        <v>243</v>
      </c>
      <c r="D30" s="13" t="s">
        <v>149</v>
      </c>
      <c r="E30" s="15">
        <v>41008</v>
      </c>
      <c r="F30" s="22">
        <f t="shared" si="1"/>
        <v>41373</v>
      </c>
    </row>
    <row r="31" spans="1:6" ht="15" customHeight="1" x14ac:dyDescent="0.2">
      <c r="A31" s="32" t="s">
        <v>193</v>
      </c>
      <c r="B31" s="13" t="s">
        <v>72</v>
      </c>
      <c r="C31" s="14" t="s">
        <v>313</v>
      </c>
      <c r="D31" s="13" t="s">
        <v>277</v>
      </c>
      <c r="E31" s="15">
        <v>41008</v>
      </c>
      <c r="F31" s="22">
        <f t="shared" si="1"/>
        <v>41373</v>
      </c>
    </row>
    <row r="32" spans="1:6" ht="15" customHeight="1" x14ac:dyDescent="0.2">
      <c r="A32" s="32" t="s">
        <v>193</v>
      </c>
      <c r="B32" s="13" t="s">
        <v>72</v>
      </c>
      <c r="C32" s="14" t="s">
        <v>314</v>
      </c>
      <c r="D32" s="13" t="s">
        <v>277</v>
      </c>
      <c r="E32" s="15">
        <v>41008</v>
      </c>
      <c r="F32" s="22">
        <f t="shared" si="1"/>
        <v>41373</v>
      </c>
    </row>
    <row r="33" spans="1:6" ht="15" customHeight="1" x14ac:dyDescent="0.2">
      <c r="A33" s="21" t="s">
        <v>193</v>
      </c>
      <c r="B33" s="13" t="s">
        <v>72</v>
      </c>
      <c r="C33" s="14">
        <v>2315209</v>
      </c>
      <c r="D33" s="13" t="s">
        <v>1</v>
      </c>
      <c r="E33" s="15">
        <v>41018</v>
      </c>
      <c r="F33" s="22">
        <f t="shared" si="1"/>
        <v>41383</v>
      </c>
    </row>
    <row r="34" spans="1:6" ht="15" customHeight="1" x14ac:dyDescent="0.2">
      <c r="A34" s="32" t="s">
        <v>193</v>
      </c>
      <c r="B34" s="13" t="s">
        <v>311</v>
      </c>
      <c r="C34" s="14" t="s">
        <v>312</v>
      </c>
      <c r="D34" s="13" t="s">
        <v>1</v>
      </c>
      <c r="E34" s="15">
        <v>41033</v>
      </c>
      <c r="F34" s="22">
        <f t="shared" si="1"/>
        <v>41398</v>
      </c>
    </row>
    <row r="35" spans="1:6" ht="15" customHeight="1" x14ac:dyDescent="0.2">
      <c r="A35" s="82" t="s">
        <v>193</v>
      </c>
      <c r="B35" s="65" t="s">
        <v>72</v>
      </c>
      <c r="C35" s="83" t="s">
        <v>433</v>
      </c>
      <c r="D35" s="65" t="s">
        <v>318</v>
      </c>
      <c r="E35" s="15">
        <v>41033</v>
      </c>
      <c r="F35" s="22">
        <f t="shared" si="1"/>
        <v>41398</v>
      </c>
    </row>
    <row r="36" spans="1:6" ht="15" customHeight="1" x14ac:dyDescent="0.2">
      <c r="A36" s="82" t="s">
        <v>193</v>
      </c>
      <c r="B36" s="65" t="s">
        <v>72</v>
      </c>
      <c r="C36" s="83" t="s">
        <v>434</v>
      </c>
      <c r="D36" s="65" t="s">
        <v>1</v>
      </c>
      <c r="E36" s="15">
        <v>41037</v>
      </c>
      <c r="F36" s="22">
        <f t="shared" si="1"/>
        <v>41402</v>
      </c>
    </row>
    <row r="37" spans="1:6" ht="15" customHeight="1" x14ac:dyDescent="0.2">
      <c r="A37" s="109" t="s">
        <v>193</v>
      </c>
      <c r="B37" s="110" t="s">
        <v>72</v>
      </c>
      <c r="C37" s="111">
        <v>801007307</v>
      </c>
      <c r="D37" s="110" t="s">
        <v>87</v>
      </c>
      <c r="E37" s="62">
        <v>41038</v>
      </c>
      <c r="F37" s="67">
        <f t="shared" si="1"/>
        <v>41403</v>
      </c>
    </row>
    <row r="38" spans="1:6" ht="15" customHeight="1" thickBot="1" x14ac:dyDescent="0.25">
      <c r="A38" s="100" t="s">
        <v>193</v>
      </c>
      <c r="B38" s="101" t="s">
        <v>72</v>
      </c>
      <c r="C38" s="102" t="s">
        <v>435</v>
      </c>
      <c r="D38" s="101" t="s">
        <v>436</v>
      </c>
      <c r="E38" s="26">
        <v>41038</v>
      </c>
      <c r="F38" s="27">
        <f t="shared" si="1"/>
        <v>41403</v>
      </c>
    </row>
    <row r="39" spans="1:6" ht="15" customHeight="1" x14ac:dyDescent="0.2">
      <c r="A39" s="44" t="s">
        <v>193</v>
      </c>
      <c r="B39" s="39" t="s">
        <v>65</v>
      </c>
      <c r="C39" s="40">
        <v>53550700</v>
      </c>
      <c r="D39" s="50" t="s">
        <v>363</v>
      </c>
      <c r="E39" s="41">
        <v>41044</v>
      </c>
      <c r="F39" s="43">
        <f t="shared" si="1"/>
        <v>41409</v>
      </c>
    </row>
    <row r="40" spans="1:6" ht="15" customHeight="1" x14ac:dyDescent="0.2">
      <c r="A40" s="44" t="s">
        <v>193</v>
      </c>
      <c r="B40" s="39" t="s">
        <v>263</v>
      </c>
      <c r="C40" s="40">
        <v>11851</v>
      </c>
      <c r="D40" s="39" t="s">
        <v>1</v>
      </c>
      <c r="E40" s="41">
        <v>41045</v>
      </c>
      <c r="F40" s="43">
        <f t="shared" si="1"/>
        <v>41410</v>
      </c>
    </row>
    <row r="41" spans="1:6" ht="15" customHeight="1" x14ac:dyDescent="0.2">
      <c r="A41" s="44" t="s">
        <v>193</v>
      </c>
      <c r="B41" s="39" t="s">
        <v>72</v>
      </c>
      <c r="C41" s="40">
        <v>95360459</v>
      </c>
      <c r="D41" s="39" t="s">
        <v>21</v>
      </c>
      <c r="E41" s="41">
        <v>41045</v>
      </c>
      <c r="F41" s="88">
        <f t="shared" si="1"/>
        <v>41410</v>
      </c>
    </row>
    <row r="42" spans="1:6" ht="15" customHeight="1" x14ac:dyDescent="0.2">
      <c r="A42" s="44" t="s">
        <v>193</v>
      </c>
      <c r="B42" s="39" t="s">
        <v>120</v>
      </c>
      <c r="C42" s="40">
        <v>35300454</v>
      </c>
      <c r="D42" s="50" t="s">
        <v>1</v>
      </c>
      <c r="E42" s="41">
        <v>41047</v>
      </c>
      <c r="F42" s="43">
        <f t="shared" si="1"/>
        <v>41412</v>
      </c>
    </row>
    <row r="43" spans="1:6" ht="15" customHeight="1" x14ac:dyDescent="0.2">
      <c r="A43" s="44" t="s">
        <v>193</v>
      </c>
      <c r="B43" s="39" t="s">
        <v>131</v>
      </c>
      <c r="C43" s="40">
        <v>156528</v>
      </c>
      <c r="D43" s="39" t="s">
        <v>1</v>
      </c>
      <c r="E43" s="41">
        <v>41060</v>
      </c>
      <c r="F43" s="43">
        <f t="shared" si="1"/>
        <v>41425</v>
      </c>
    </row>
    <row r="44" spans="1:6" ht="15" customHeight="1" x14ac:dyDescent="0.2">
      <c r="A44" s="85" t="s">
        <v>193</v>
      </c>
      <c r="B44" s="39" t="s">
        <v>328</v>
      </c>
      <c r="C44" s="40" t="s">
        <v>329</v>
      </c>
      <c r="D44" s="39" t="s">
        <v>1</v>
      </c>
      <c r="E44" s="41">
        <v>41066</v>
      </c>
      <c r="F44" s="88">
        <f t="shared" si="1"/>
        <v>41431</v>
      </c>
    </row>
    <row r="45" spans="1:6" ht="15" customHeight="1" x14ac:dyDescent="0.2">
      <c r="A45" s="44" t="s">
        <v>193</v>
      </c>
      <c r="B45" s="39" t="s">
        <v>304</v>
      </c>
      <c r="C45" s="40" t="s">
        <v>305</v>
      </c>
      <c r="D45" s="39" t="s">
        <v>1</v>
      </c>
      <c r="E45" s="41">
        <v>41066</v>
      </c>
      <c r="F45" s="43">
        <f t="shared" si="1"/>
        <v>41431</v>
      </c>
    </row>
    <row r="46" spans="1:6" ht="15" customHeight="1" x14ac:dyDescent="0.2">
      <c r="A46" s="44" t="s">
        <v>193</v>
      </c>
      <c r="B46" s="39" t="s">
        <v>57</v>
      </c>
      <c r="C46" s="40">
        <v>109167</v>
      </c>
      <c r="D46" s="39" t="s">
        <v>1</v>
      </c>
      <c r="E46" s="41">
        <v>41071</v>
      </c>
      <c r="F46" s="43">
        <f t="shared" si="1"/>
        <v>41436</v>
      </c>
    </row>
    <row r="47" spans="1:6" ht="15" customHeight="1" x14ac:dyDescent="0.2">
      <c r="A47" s="85" t="s">
        <v>193</v>
      </c>
      <c r="B47" s="39" t="s">
        <v>72</v>
      </c>
      <c r="C47" s="40" t="s">
        <v>326</v>
      </c>
      <c r="D47" s="39" t="s">
        <v>327</v>
      </c>
      <c r="E47" s="41">
        <v>41075</v>
      </c>
      <c r="F47" s="43">
        <f t="shared" si="1"/>
        <v>41440</v>
      </c>
    </row>
    <row r="48" spans="1:6" ht="15" customHeight="1" x14ac:dyDescent="0.2">
      <c r="A48" s="44" t="s">
        <v>193</v>
      </c>
      <c r="B48" s="39" t="s">
        <v>178</v>
      </c>
      <c r="C48" s="40">
        <v>1545</v>
      </c>
      <c r="D48" s="39" t="s">
        <v>1</v>
      </c>
      <c r="E48" s="41">
        <v>41080</v>
      </c>
      <c r="F48" s="43">
        <f t="shared" si="1"/>
        <v>41445</v>
      </c>
    </row>
    <row r="49" spans="1:8" ht="15" customHeight="1" x14ac:dyDescent="0.2">
      <c r="A49" s="44" t="s">
        <v>193</v>
      </c>
      <c r="B49" s="39" t="s">
        <v>117</v>
      </c>
      <c r="C49" s="40">
        <v>86540081</v>
      </c>
      <c r="D49" s="39" t="s">
        <v>1</v>
      </c>
      <c r="E49" s="41">
        <v>41080</v>
      </c>
      <c r="F49" s="43">
        <f t="shared" si="1"/>
        <v>41445</v>
      </c>
    </row>
    <row r="50" spans="1:8" ht="15" customHeight="1" x14ac:dyDescent="0.2">
      <c r="A50" s="44" t="s">
        <v>193</v>
      </c>
      <c r="B50" s="39" t="s">
        <v>73</v>
      </c>
      <c r="C50" s="40">
        <v>411</v>
      </c>
      <c r="D50" s="39" t="s">
        <v>1</v>
      </c>
      <c r="E50" s="41">
        <v>41088</v>
      </c>
      <c r="F50" s="43">
        <f t="shared" si="1"/>
        <v>41453</v>
      </c>
    </row>
    <row r="51" spans="1:8" ht="15" customHeight="1" x14ac:dyDescent="0.2">
      <c r="A51" s="89" t="s">
        <v>193</v>
      </c>
      <c r="B51" s="90" t="s">
        <v>72</v>
      </c>
      <c r="C51" s="91" t="s">
        <v>441</v>
      </c>
      <c r="D51" s="90" t="s">
        <v>366</v>
      </c>
      <c r="E51" s="41">
        <v>41089</v>
      </c>
      <c r="F51" s="43">
        <f t="shared" si="1"/>
        <v>41454</v>
      </c>
    </row>
    <row r="52" spans="1:8" ht="15" customHeight="1" x14ac:dyDescent="0.2">
      <c r="A52" s="89" t="s">
        <v>193</v>
      </c>
      <c r="B52" s="90" t="s">
        <v>72</v>
      </c>
      <c r="C52" s="91" t="s">
        <v>442</v>
      </c>
      <c r="D52" s="90" t="s">
        <v>443</v>
      </c>
      <c r="E52" s="41">
        <v>41089</v>
      </c>
      <c r="F52" s="43">
        <f t="shared" si="1"/>
        <v>41454</v>
      </c>
    </row>
    <row r="53" spans="1:8" ht="15" customHeight="1" x14ac:dyDescent="0.2">
      <c r="A53" s="44" t="s">
        <v>193</v>
      </c>
      <c r="B53" s="39" t="s">
        <v>203</v>
      </c>
      <c r="C53" s="40" t="s">
        <v>204</v>
      </c>
      <c r="D53" s="39" t="s">
        <v>1</v>
      </c>
      <c r="E53" s="41">
        <v>41107</v>
      </c>
      <c r="F53" s="43">
        <f t="shared" si="1"/>
        <v>41472</v>
      </c>
    </row>
    <row r="54" spans="1:8" ht="15" customHeight="1" x14ac:dyDescent="0.2">
      <c r="A54" s="44" t="s">
        <v>193</v>
      </c>
      <c r="B54" s="39" t="s">
        <v>72</v>
      </c>
      <c r="C54" s="40" t="s">
        <v>251</v>
      </c>
      <c r="D54" s="50" t="s">
        <v>387</v>
      </c>
      <c r="E54" s="41">
        <v>41108</v>
      </c>
      <c r="F54" s="43">
        <f t="shared" si="1"/>
        <v>41473</v>
      </c>
    </row>
    <row r="55" spans="1:8" ht="15" customHeight="1" x14ac:dyDescent="0.2">
      <c r="A55" s="60" t="s">
        <v>193</v>
      </c>
      <c r="B55" s="49" t="s">
        <v>72</v>
      </c>
      <c r="C55" s="51" t="s">
        <v>250</v>
      </c>
      <c r="D55" s="49" t="s">
        <v>387</v>
      </c>
      <c r="E55" s="15">
        <v>41108</v>
      </c>
      <c r="F55" s="22">
        <f t="shared" si="1"/>
        <v>41473</v>
      </c>
    </row>
    <row r="56" spans="1:8" ht="15" customHeight="1" x14ac:dyDescent="0.2">
      <c r="A56" s="21" t="s">
        <v>193</v>
      </c>
      <c r="B56" s="13" t="s">
        <v>83</v>
      </c>
      <c r="C56" s="14">
        <v>90740362</v>
      </c>
      <c r="D56" s="13" t="s">
        <v>67</v>
      </c>
      <c r="E56" s="15">
        <v>41141</v>
      </c>
      <c r="F56" s="47">
        <f t="shared" si="1"/>
        <v>41506</v>
      </c>
    </row>
    <row r="57" spans="1:8" ht="15" customHeight="1" x14ac:dyDescent="0.2">
      <c r="A57" s="21" t="s">
        <v>193</v>
      </c>
      <c r="B57" s="13" t="s">
        <v>138</v>
      </c>
      <c r="C57" s="14">
        <v>53550707</v>
      </c>
      <c r="D57" s="49" t="s">
        <v>336</v>
      </c>
      <c r="E57" s="15">
        <v>41141</v>
      </c>
      <c r="F57" s="22">
        <f t="shared" si="1"/>
        <v>41506</v>
      </c>
    </row>
    <row r="58" spans="1:8" ht="15" customHeight="1" x14ac:dyDescent="0.2">
      <c r="A58" s="38"/>
      <c r="B58" s="13"/>
      <c r="C58" s="14"/>
      <c r="D58" s="14"/>
      <c r="E58" s="15"/>
      <c r="F58" s="66"/>
      <c r="H58" t="s">
        <v>286</v>
      </c>
    </row>
    <row r="59" spans="1:8" ht="15" customHeight="1" x14ac:dyDescent="0.2">
      <c r="A59" s="21" t="s">
        <v>191</v>
      </c>
      <c r="B59" s="13" t="s">
        <v>112</v>
      </c>
      <c r="C59" s="14" t="s">
        <v>113</v>
      </c>
      <c r="D59" s="13" t="s">
        <v>1</v>
      </c>
      <c r="E59" s="15">
        <v>41143</v>
      </c>
      <c r="F59" s="22">
        <f>E59+365</f>
        <v>41508</v>
      </c>
    </row>
    <row r="60" spans="1:8" ht="15" customHeight="1" x14ac:dyDescent="0.2">
      <c r="A60" s="21" t="s">
        <v>191</v>
      </c>
      <c r="B60" s="13" t="s">
        <v>93</v>
      </c>
      <c r="C60" s="14" t="s">
        <v>94</v>
      </c>
      <c r="D60" s="13" t="s">
        <v>1</v>
      </c>
      <c r="E60" s="15">
        <v>41143</v>
      </c>
      <c r="F60" s="22">
        <f>E60+365</f>
        <v>41508</v>
      </c>
    </row>
    <row r="61" spans="1:8" ht="15" customHeight="1" x14ac:dyDescent="0.2">
      <c r="A61" s="32" t="s">
        <v>191</v>
      </c>
      <c r="B61" s="13" t="s">
        <v>342</v>
      </c>
      <c r="C61" s="14" t="s">
        <v>343</v>
      </c>
      <c r="D61" s="13" t="s">
        <v>297</v>
      </c>
      <c r="E61" s="28">
        <v>40788</v>
      </c>
      <c r="F61" s="37">
        <v>41164</v>
      </c>
    </row>
    <row r="62" spans="1:8" ht="15" customHeight="1" x14ac:dyDescent="0.2">
      <c r="A62" s="21" t="s">
        <v>191</v>
      </c>
      <c r="B62" s="13" t="s">
        <v>123</v>
      </c>
      <c r="C62" s="14">
        <v>4345</v>
      </c>
      <c r="D62" s="13" t="s">
        <v>1</v>
      </c>
      <c r="E62" s="15">
        <v>40821</v>
      </c>
      <c r="F62" s="22">
        <f>E62+365</f>
        <v>41186</v>
      </c>
    </row>
    <row r="63" spans="1:8" ht="15" customHeight="1" x14ac:dyDescent="0.2">
      <c r="A63" s="21" t="s">
        <v>191</v>
      </c>
      <c r="B63" s="13" t="s">
        <v>121</v>
      </c>
      <c r="C63" s="14">
        <v>61991</v>
      </c>
      <c r="D63" s="13" t="s">
        <v>1</v>
      </c>
      <c r="E63" s="15">
        <v>40821</v>
      </c>
      <c r="F63" s="22">
        <f>E63+365</f>
        <v>41186</v>
      </c>
    </row>
    <row r="64" spans="1:8" ht="15" customHeight="1" x14ac:dyDescent="0.2">
      <c r="A64" s="38" t="s">
        <v>191</v>
      </c>
      <c r="B64" s="13" t="s">
        <v>44</v>
      </c>
      <c r="C64" s="14" t="s">
        <v>158</v>
      </c>
      <c r="D64" s="13" t="s">
        <v>1</v>
      </c>
      <c r="E64" s="15">
        <v>40821</v>
      </c>
      <c r="F64" s="22">
        <f>E64+365</f>
        <v>41186</v>
      </c>
    </row>
    <row r="65" spans="1:6" ht="15" customHeight="1" x14ac:dyDescent="0.2">
      <c r="A65" s="21" t="s">
        <v>191</v>
      </c>
      <c r="B65" s="13" t="s">
        <v>124</v>
      </c>
      <c r="C65" s="14">
        <v>4347</v>
      </c>
      <c r="D65" s="13" t="s">
        <v>1</v>
      </c>
      <c r="E65" s="15">
        <v>40821</v>
      </c>
      <c r="F65" s="22">
        <f>E65+365</f>
        <v>41186</v>
      </c>
    </row>
    <row r="66" spans="1:6" ht="15" customHeight="1" x14ac:dyDescent="0.2">
      <c r="A66" s="32" t="s">
        <v>191</v>
      </c>
      <c r="B66" s="13" t="s">
        <v>357</v>
      </c>
      <c r="C66" s="14" t="s">
        <v>358</v>
      </c>
      <c r="D66" s="13" t="s">
        <v>359</v>
      </c>
      <c r="E66" s="28">
        <v>40844</v>
      </c>
      <c r="F66" s="22">
        <v>41194</v>
      </c>
    </row>
    <row r="67" spans="1:6" ht="15" customHeight="1" x14ac:dyDescent="0.2">
      <c r="A67" s="21" t="s">
        <v>191</v>
      </c>
      <c r="B67" s="13" t="s">
        <v>266</v>
      </c>
      <c r="C67" s="14" t="s">
        <v>267</v>
      </c>
      <c r="D67" s="13" t="s">
        <v>253</v>
      </c>
      <c r="E67" s="15">
        <v>40844</v>
      </c>
      <c r="F67" s="22">
        <f>E67+365</f>
        <v>41209</v>
      </c>
    </row>
    <row r="68" spans="1:6" ht="15" customHeight="1" x14ac:dyDescent="0.2">
      <c r="A68" s="38" t="s">
        <v>191</v>
      </c>
      <c r="B68" s="13" t="s">
        <v>161</v>
      </c>
      <c r="C68" s="14" t="s">
        <v>171</v>
      </c>
      <c r="D68" s="49" t="s">
        <v>361</v>
      </c>
      <c r="E68" s="15">
        <v>40867</v>
      </c>
      <c r="F68" s="22">
        <f>E68+365</f>
        <v>41232</v>
      </c>
    </row>
    <row r="69" spans="1:6" ht="15" customHeight="1" x14ac:dyDescent="0.2">
      <c r="A69" s="38" t="s">
        <v>191</v>
      </c>
      <c r="B69" s="13" t="s">
        <v>18</v>
      </c>
      <c r="C69" s="14" t="s">
        <v>19</v>
      </c>
      <c r="D69" s="14" t="s">
        <v>17</v>
      </c>
      <c r="E69" s="15">
        <v>40893</v>
      </c>
      <c r="F69" s="22">
        <f>E69+365</f>
        <v>41258</v>
      </c>
    </row>
    <row r="70" spans="1:6" ht="15" customHeight="1" x14ac:dyDescent="0.2">
      <c r="A70" s="57" t="s">
        <v>191</v>
      </c>
      <c r="B70" s="49" t="s">
        <v>384</v>
      </c>
      <c r="C70" s="51" t="s">
        <v>385</v>
      </c>
      <c r="D70" s="49" t="s">
        <v>255</v>
      </c>
      <c r="E70" s="28">
        <v>40893</v>
      </c>
      <c r="F70" s="22">
        <v>41259</v>
      </c>
    </row>
    <row r="71" spans="1:6" ht="15" customHeight="1" x14ac:dyDescent="0.2">
      <c r="A71" s="21" t="s">
        <v>191</v>
      </c>
      <c r="B71" s="13" t="s">
        <v>88</v>
      </c>
      <c r="C71" s="14" t="s">
        <v>89</v>
      </c>
      <c r="D71" s="13" t="s">
        <v>87</v>
      </c>
      <c r="E71" s="15">
        <v>40927</v>
      </c>
      <c r="F71" s="22">
        <f t="shared" ref="F71:F79" si="2">E71+365</f>
        <v>41292</v>
      </c>
    </row>
    <row r="72" spans="1:6" ht="15" customHeight="1" x14ac:dyDescent="0.2">
      <c r="A72" s="21" t="s">
        <v>191</v>
      </c>
      <c r="B72" s="13" t="s">
        <v>44</v>
      </c>
      <c r="C72" s="14" t="s">
        <v>217</v>
      </c>
      <c r="D72" s="14" t="s">
        <v>21</v>
      </c>
      <c r="E72" s="15">
        <v>40928</v>
      </c>
      <c r="F72" s="22">
        <f t="shared" si="2"/>
        <v>41293</v>
      </c>
    </row>
    <row r="73" spans="1:6" ht="15" customHeight="1" x14ac:dyDescent="0.2">
      <c r="A73" s="38" t="s">
        <v>191</v>
      </c>
      <c r="B73" s="13" t="s">
        <v>161</v>
      </c>
      <c r="C73" s="14" t="s">
        <v>163</v>
      </c>
      <c r="D73" s="13" t="s">
        <v>1</v>
      </c>
      <c r="E73" s="15">
        <v>40939</v>
      </c>
      <c r="F73" s="22">
        <f t="shared" si="2"/>
        <v>41304</v>
      </c>
    </row>
    <row r="74" spans="1:6" ht="15" customHeight="1" thickBot="1" x14ac:dyDescent="0.25">
      <c r="A74" s="38" t="s">
        <v>191</v>
      </c>
      <c r="B74" s="13" t="s">
        <v>179</v>
      </c>
      <c r="C74" s="14">
        <v>6260031</v>
      </c>
      <c r="D74" s="49" t="s">
        <v>50</v>
      </c>
      <c r="E74" s="15">
        <v>40959</v>
      </c>
      <c r="F74" s="22">
        <f t="shared" si="2"/>
        <v>41324</v>
      </c>
    </row>
    <row r="75" spans="1:6" ht="15" customHeight="1" x14ac:dyDescent="0.2">
      <c r="A75" s="103" t="s">
        <v>191</v>
      </c>
      <c r="B75" s="17" t="s">
        <v>276</v>
      </c>
      <c r="C75" s="18" t="s">
        <v>278</v>
      </c>
      <c r="D75" s="17" t="s">
        <v>277</v>
      </c>
      <c r="E75" s="19">
        <v>40959</v>
      </c>
      <c r="F75" s="20">
        <f t="shared" si="2"/>
        <v>41324</v>
      </c>
    </row>
    <row r="76" spans="1:6" ht="15" customHeight="1" x14ac:dyDescent="0.2">
      <c r="A76" s="112" t="s">
        <v>191</v>
      </c>
      <c r="B76" s="35" t="s">
        <v>284</v>
      </c>
      <c r="C76" s="31" t="s">
        <v>285</v>
      </c>
      <c r="D76" s="31" t="s">
        <v>283</v>
      </c>
      <c r="E76" s="34">
        <v>40959</v>
      </c>
      <c r="F76" s="42">
        <f t="shared" si="2"/>
        <v>41324</v>
      </c>
    </row>
    <row r="77" spans="1:6" ht="15" customHeight="1" x14ac:dyDescent="0.2">
      <c r="A77" s="84" t="s">
        <v>191</v>
      </c>
      <c r="B77" s="39" t="s">
        <v>279</v>
      </c>
      <c r="C77" s="40" t="s">
        <v>280</v>
      </c>
      <c r="D77" s="39" t="s">
        <v>277</v>
      </c>
      <c r="E77" s="41">
        <v>40959</v>
      </c>
      <c r="F77" s="43">
        <f t="shared" si="2"/>
        <v>41324</v>
      </c>
    </row>
    <row r="78" spans="1:6" ht="15" customHeight="1" x14ac:dyDescent="0.2">
      <c r="A78" s="84" t="s">
        <v>191</v>
      </c>
      <c r="B78" s="39" t="s">
        <v>153</v>
      </c>
      <c r="C78" s="40" t="s">
        <v>152</v>
      </c>
      <c r="D78" s="39" t="s">
        <v>1</v>
      </c>
      <c r="E78" s="99">
        <v>40960</v>
      </c>
      <c r="F78" s="43">
        <f t="shared" si="2"/>
        <v>41325</v>
      </c>
    </row>
    <row r="79" spans="1:6" ht="15" customHeight="1" x14ac:dyDescent="0.2">
      <c r="A79" s="38" t="s">
        <v>191</v>
      </c>
      <c r="B79" s="13" t="s">
        <v>155</v>
      </c>
      <c r="C79" s="14" t="s">
        <v>152</v>
      </c>
      <c r="D79" s="13" t="s">
        <v>1</v>
      </c>
      <c r="E79" s="28">
        <v>40960</v>
      </c>
      <c r="F79" s="22">
        <f t="shared" si="2"/>
        <v>41325</v>
      </c>
    </row>
    <row r="80" spans="1:6" ht="15" customHeight="1" x14ac:dyDescent="0.2">
      <c r="A80" s="32" t="s">
        <v>191</v>
      </c>
      <c r="B80" s="13" t="s">
        <v>301</v>
      </c>
      <c r="C80" s="14" t="s">
        <v>302</v>
      </c>
      <c r="D80" s="13" t="s">
        <v>283</v>
      </c>
      <c r="E80" s="28">
        <v>40959</v>
      </c>
      <c r="F80" s="22">
        <v>41345</v>
      </c>
    </row>
    <row r="81" spans="1:11" ht="15" customHeight="1" x14ac:dyDescent="0.2">
      <c r="A81" s="32" t="s">
        <v>191</v>
      </c>
      <c r="B81" s="13" t="s">
        <v>307</v>
      </c>
      <c r="C81" s="14" t="s">
        <v>309</v>
      </c>
      <c r="D81" s="13" t="s">
        <v>1</v>
      </c>
      <c r="E81" s="28">
        <v>41028</v>
      </c>
      <c r="F81" s="22">
        <v>41345</v>
      </c>
    </row>
    <row r="82" spans="1:11" ht="15" customHeight="1" x14ac:dyDescent="0.2">
      <c r="A82" s="38" t="s">
        <v>191</v>
      </c>
      <c r="B82" s="13" t="s">
        <v>3</v>
      </c>
      <c r="C82" s="14" t="s">
        <v>4</v>
      </c>
      <c r="D82" s="14" t="s">
        <v>1</v>
      </c>
      <c r="E82" s="15">
        <v>40991</v>
      </c>
      <c r="F82" s="22">
        <f>E82+365</f>
        <v>41356</v>
      </c>
    </row>
    <row r="83" spans="1:11" ht="15" customHeight="1" x14ac:dyDescent="0.2">
      <c r="A83" s="36" t="s">
        <v>191</v>
      </c>
      <c r="B83" s="35" t="s">
        <v>281</v>
      </c>
      <c r="C83" s="31" t="s">
        <v>282</v>
      </c>
      <c r="D83" s="31" t="s">
        <v>283</v>
      </c>
      <c r="E83" s="34">
        <v>40991</v>
      </c>
      <c r="F83" s="42">
        <v>41356</v>
      </c>
    </row>
    <row r="84" spans="1:11" ht="15" customHeight="1" x14ac:dyDescent="0.2">
      <c r="A84" s="21" t="s">
        <v>191</v>
      </c>
      <c r="B84" s="13" t="s">
        <v>139</v>
      </c>
      <c r="C84" s="14" t="s">
        <v>140</v>
      </c>
      <c r="D84" s="13" t="s">
        <v>21</v>
      </c>
      <c r="E84" s="15">
        <v>40991</v>
      </c>
      <c r="F84" s="22">
        <f t="shared" ref="F84:F94" si="3">E84+365</f>
        <v>41356</v>
      </c>
    </row>
    <row r="85" spans="1:11" ht="15" customHeight="1" x14ac:dyDescent="0.2">
      <c r="A85" s="21" t="s">
        <v>191</v>
      </c>
      <c r="B85" s="13" t="s">
        <v>44</v>
      </c>
      <c r="C85" s="14">
        <v>16469</v>
      </c>
      <c r="D85" s="14" t="s">
        <v>50</v>
      </c>
      <c r="E85" s="15">
        <v>40991</v>
      </c>
      <c r="F85" s="22">
        <f t="shared" si="3"/>
        <v>41356</v>
      </c>
      <c r="K85" s="48"/>
    </row>
    <row r="86" spans="1:11" ht="15" customHeight="1" x14ac:dyDescent="0.2">
      <c r="A86" s="21" t="s">
        <v>191</v>
      </c>
      <c r="B86" s="13" t="s">
        <v>134</v>
      </c>
      <c r="C86" s="14" t="s">
        <v>201</v>
      </c>
      <c r="D86" s="49" t="s">
        <v>1</v>
      </c>
      <c r="E86" s="15">
        <v>40991</v>
      </c>
      <c r="F86" s="22">
        <f t="shared" si="3"/>
        <v>41356</v>
      </c>
    </row>
    <row r="87" spans="1:11" ht="15" customHeight="1" x14ac:dyDescent="0.2">
      <c r="A87" s="21" t="s">
        <v>191</v>
      </c>
      <c r="B87" s="13" t="s">
        <v>3</v>
      </c>
      <c r="C87" s="14">
        <v>4108108</v>
      </c>
      <c r="D87" s="14" t="s">
        <v>24</v>
      </c>
      <c r="E87" s="15">
        <v>40991</v>
      </c>
      <c r="F87" s="47">
        <f t="shared" si="3"/>
        <v>41356</v>
      </c>
    </row>
    <row r="88" spans="1:11" ht="15" customHeight="1" x14ac:dyDescent="0.2">
      <c r="A88" s="21" t="s">
        <v>191</v>
      </c>
      <c r="B88" s="13" t="s">
        <v>100</v>
      </c>
      <c r="C88" s="14" t="s">
        <v>101</v>
      </c>
      <c r="D88" s="13" t="s">
        <v>24</v>
      </c>
      <c r="E88" s="15">
        <v>40991</v>
      </c>
      <c r="F88" s="22">
        <f t="shared" si="3"/>
        <v>41356</v>
      </c>
    </row>
    <row r="89" spans="1:11" ht="15" customHeight="1" x14ac:dyDescent="0.2">
      <c r="A89" s="21" t="s">
        <v>191</v>
      </c>
      <c r="B89" s="13" t="s">
        <v>102</v>
      </c>
      <c r="C89" s="14" t="s">
        <v>246</v>
      </c>
      <c r="D89" s="13" t="s">
        <v>24</v>
      </c>
      <c r="E89" s="15">
        <v>40991</v>
      </c>
      <c r="F89" s="22">
        <f t="shared" si="3"/>
        <v>41356</v>
      </c>
    </row>
    <row r="90" spans="1:11" ht="15" customHeight="1" x14ac:dyDescent="0.2">
      <c r="A90" s="21" t="s">
        <v>191</v>
      </c>
      <c r="B90" s="13" t="s">
        <v>44</v>
      </c>
      <c r="C90" s="14" t="s">
        <v>51</v>
      </c>
      <c r="D90" s="14" t="s">
        <v>24</v>
      </c>
      <c r="E90" s="15">
        <v>40991</v>
      </c>
      <c r="F90" s="22">
        <f t="shared" si="3"/>
        <v>41356</v>
      </c>
    </row>
    <row r="91" spans="1:11" ht="15" customHeight="1" x14ac:dyDescent="0.2">
      <c r="A91" s="21" t="s">
        <v>191</v>
      </c>
      <c r="B91" s="13" t="s">
        <v>102</v>
      </c>
      <c r="C91" s="14">
        <v>386076</v>
      </c>
      <c r="D91" s="13" t="s">
        <v>24</v>
      </c>
      <c r="E91" s="15">
        <v>40991</v>
      </c>
      <c r="F91" s="22">
        <f t="shared" si="3"/>
        <v>41356</v>
      </c>
    </row>
    <row r="92" spans="1:11" ht="15" customHeight="1" x14ac:dyDescent="0.2">
      <c r="A92" s="21" t="s">
        <v>191</v>
      </c>
      <c r="B92" s="13" t="s">
        <v>261</v>
      </c>
      <c r="C92" s="14" t="s">
        <v>0</v>
      </c>
      <c r="D92" s="14" t="s">
        <v>1</v>
      </c>
      <c r="E92" s="15">
        <v>40995</v>
      </c>
      <c r="F92" s="22">
        <f t="shared" si="3"/>
        <v>41360</v>
      </c>
    </row>
    <row r="93" spans="1:11" ht="15" customHeight="1" x14ac:dyDescent="0.2">
      <c r="A93" s="21" t="s">
        <v>191</v>
      </c>
      <c r="B93" s="13" t="s">
        <v>44</v>
      </c>
      <c r="C93" s="14" t="s">
        <v>45</v>
      </c>
      <c r="D93" s="14" t="s">
        <v>46</v>
      </c>
      <c r="E93" s="15">
        <v>40995</v>
      </c>
      <c r="F93" s="22">
        <f t="shared" si="3"/>
        <v>41360</v>
      </c>
    </row>
    <row r="94" spans="1:11" ht="15" customHeight="1" x14ac:dyDescent="0.2">
      <c r="A94" s="38" t="s">
        <v>191</v>
      </c>
      <c r="B94" s="13" t="s">
        <v>161</v>
      </c>
      <c r="C94" s="14" t="s">
        <v>162</v>
      </c>
      <c r="D94" s="13" t="s">
        <v>1</v>
      </c>
      <c r="E94" s="15">
        <v>40995</v>
      </c>
      <c r="F94" s="22">
        <f t="shared" si="3"/>
        <v>41360</v>
      </c>
    </row>
    <row r="95" spans="1:11" ht="15" customHeight="1" x14ac:dyDescent="0.2">
      <c r="A95" s="21" t="s">
        <v>191</v>
      </c>
      <c r="B95" s="13" t="s">
        <v>74</v>
      </c>
      <c r="C95" s="14" t="s">
        <v>293</v>
      </c>
      <c r="D95" s="13" t="s">
        <v>294</v>
      </c>
      <c r="E95" s="28">
        <v>41015</v>
      </c>
      <c r="F95" s="22">
        <v>41380</v>
      </c>
    </row>
    <row r="96" spans="1:11" ht="15" customHeight="1" x14ac:dyDescent="0.2">
      <c r="A96" s="21" t="s">
        <v>191</v>
      </c>
      <c r="B96" s="13" t="s">
        <v>310</v>
      </c>
      <c r="C96" s="14">
        <v>7036324</v>
      </c>
      <c r="D96" s="14" t="s">
        <v>1</v>
      </c>
      <c r="E96" s="15">
        <v>41025</v>
      </c>
      <c r="F96" s="22">
        <f>E96+365</f>
        <v>41390</v>
      </c>
    </row>
    <row r="97" spans="1:6" ht="15" customHeight="1" x14ac:dyDescent="0.2">
      <c r="A97" s="21" t="s">
        <v>191</v>
      </c>
      <c r="B97" s="13" t="s">
        <v>74</v>
      </c>
      <c r="C97" s="14">
        <v>6115674</v>
      </c>
      <c r="D97" s="29" t="s">
        <v>247</v>
      </c>
      <c r="E97" s="15">
        <v>41025</v>
      </c>
      <c r="F97" s="47">
        <f>E97+365</f>
        <v>41390</v>
      </c>
    </row>
    <row r="98" spans="1:6" ht="15" customHeight="1" x14ac:dyDescent="0.2">
      <c r="A98" s="82" t="s">
        <v>191</v>
      </c>
      <c r="B98" s="65" t="s">
        <v>161</v>
      </c>
      <c r="C98" s="83" t="s">
        <v>430</v>
      </c>
      <c r="D98" s="83" t="s">
        <v>366</v>
      </c>
      <c r="E98" s="15">
        <v>41025</v>
      </c>
      <c r="F98" s="22">
        <v>41390</v>
      </c>
    </row>
    <row r="99" spans="1:6" ht="15" customHeight="1" x14ac:dyDescent="0.2">
      <c r="A99" s="21" t="s">
        <v>191</v>
      </c>
      <c r="B99" s="13" t="s">
        <v>265</v>
      </c>
      <c r="C99" s="14" t="s">
        <v>292</v>
      </c>
      <c r="D99" s="13" t="s">
        <v>1</v>
      </c>
      <c r="E99" s="28">
        <v>41026</v>
      </c>
      <c r="F99" s="22">
        <f>E99+365</f>
        <v>41391</v>
      </c>
    </row>
    <row r="100" spans="1:6" ht="15" customHeight="1" x14ac:dyDescent="0.2">
      <c r="A100" s="21" t="s">
        <v>191</v>
      </c>
      <c r="B100" s="13" t="s">
        <v>74</v>
      </c>
      <c r="C100" s="83" t="s">
        <v>425</v>
      </c>
      <c r="D100" s="51" t="s">
        <v>1</v>
      </c>
      <c r="E100" s="15">
        <v>41026</v>
      </c>
      <c r="F100" s="22">
        <f>E100+365</f>
        <v>41391</v>
      </c>
    </row>
    <row r="101" spans="1:6" ht="15" customHeight="1" x14ac:dyDescent="0.2">
      <c r="A101" s="38" t="s">
        <v>191</v>
      </c>
      <c r="B101" s="13" t="s">
        <v>42</v>
      </c>
      <c r="C101" s="14" t="s">
        <v>43</v>
      </c>
      <c r="D101" s="14" t="s">
        <v>1</v>
      </c>
      <c r="E101" s="15">
        <v>41029</v>
      </c>
      <c r="F101" s="47">
        <f>E101+365</f>
        <v>41394</v>
      </c>
    </row>
    <row r="102" spans="1:6" ht="15" customHeight="1" x14ac:dyDescent="0.2">
      <c r="A102" s="21" t="s">
        <v>191</v>
      </c>
      <c r="B102" s="13" t="s">
        <v>41</v>
      </c>
      <c r="C102" s="14">
        <v>103143</v>
      </c>
      <c r="D102" s="14" t="s">
        <v>1</v>
      </c>
      <c r="E102" s="15">
        <v>41036</v>
      </c>
      <c r="F102" s="22">
        <f>E102+365</f>
        <v>41401</v>
      </c>
    </row>
    <row r="103" spans="1:6" ht="15" customHeight="1" x14ac:dyDescent="0.2">
      <c r="A103" s="38" t="s">
        <v>191</v>
      </c>
      <c r="B103" s="13" t="s">
        <v>60</v>
      </c>
      <c r="C103" s="14" t="s">
        <v>61</v>
      </c>
      <c r="D103" s="13" t="s">
        <v>1</v>
      </c>
      <c r="E103" s="15">
        <v>41036</v>
      </c>
      <c r="F103" s="22">
        <f>E103+365</f>
        <v>41401</v>
      </c>
    </row>
    <row r="104" spans="1:6" ht="15" customHeight="1" x14ac:dyDescent="0.2">
      <c r="A104" s="32" t="s">
        <v>191</v>
      </c>
      <c r="B104" s="13" t="s">
        <v>301</v>
      </c>
      <c r="C104" s="14" t="s">
        <v>322</v>
      </c>
      <c r="D104" s="13" t="s">
        <v>1</v>
      </c>
      <c r="E104" s="28">
        <v>41036</v>
      </c>
      <c r="F104" s="22">
        <v>41406</v>
      </c>
    </row>
    <row r="105" spans="1:6" ht="15" customHeight="1" x14ac:dyDescent="0.2">
      <c r="A105" s="21" t="s">
        <v>191</v>
      </c>
      <c r="B105" s="13" t="s">
        <v>53</v>
      </c>
      <c r="C105" s="14">
        <v>304434</v>
      </c>
      <c r="D105" s="13" t="s">
        <v>1</v>
      </c>
      <c r="E105" s="15">
        <v>41067</v>
      </c>
      <c r="F105" s="22">
        <f t="shared" ref="F105:F113" si="4">E105+365</f>
        <v>41432</v>
      </c>
    </row>
    <row r="106" spans="1:6" ht="15" customHeight="1" x14ac:dyDescent="0.2">
      <c r="A106" s="21" t="s">
        <v>191</v>
      </c>
      <c r="B106" s="13" t="s">
        <v>75</v>
      </c>
      <c r="C106" s="14" t="s">
        <v>76</v>
      </c>
      <c r="D106" s="13" t="s">
        <v>1</v>
      </c>
      <c r="E106" s="15">
        <v>41068</v>
      </c>
      <c r="F106" s="22">
        <f t="shared" si="4"/>
        <v>41433</v>
      </c>
    </row>
    <row r="107" spans="1:6" ht="15" customHeight="1" x14ac:dyDescent="0.2">
      <c r="A107" s="60" t="s">
        <v>191</v>
      </c>
      <c r="B107" s="49" t="s">
        <v>444</v>
      </c>
      <c r="C107" s="51" t="s">
        <v>440</v>
      </c>
      <c r="D107" s="49" t="s">
        <v>366</v>
      </c>
      <c r="E107" s="15">
        <v>41089</v>
      </c>
      <c r="F107" s="22">
        <f t="shared" si="4"/>
        <v>41454</v>
      </c>
    </row>
    <row r="108" spans="1:6" ht="15" customHeight="1" x14ac:dyDescent="0.2">
      <c r="A108" s="21" t="s">
        <v>191</v>
      </c>
      <c r="B108" s="13" t="s">
        <v>145</v>
      </c>
      <c r="C108" s="14" t="s">
        <v>146</v>
      </c>
      <c r="D108" s="13" t="s">
        <v>144</v>
      </c>
      <c r="E108" s="15">
        <v>41110</v>
      </c>
      <c r="F108" s="76">
        <f t="shared" si="4"/>
        <v>41475</v>
      </c>
    </row>
    <row r="109" spans="1:6" ht="15" customHeight="1" x14ac:dyDescent="0.2">
      <c r="A109" s="21" t="s">
        <v>191</v>
      </c>
      <c r="B109" s="13" t="s">
        <v>44</v>
      </c>
      <c r="C109" s="14" t="s">
        <v>142</v>
      </c>
      <c r="D109" s="13" t="s">
        <v>143</v>
      </c>
      <c r="E109" s="15">
        <v>41110</v>
      </c>
      <c r="F109" s="22">
        <f t="shared" si="4"/>
        <v>41475</v>
      </c>
    </row>
    <row r="110" spans="1:6" ht="15" customHeight="1" x14ac:dyDescent="0.2">
      <c r="A110" s="21" t="s">
        <v>191</v>
      </c>
      <c r="B110" s="13" t="s">
        <v>134</v>
      </c>
      <c r="C110" s="14" t="s">
        <v>202</v>
      </c>
      <c r="D110" s="49" t="s">
        <v>390</v>
      </c>
      <c r="E110" s="15">
        <v>41110</v>
      </c>
      <c r="F110" s="22">
        <f t="shared" si="4"/>
        <v>41475</v>
      </c>
    </row>
    <row r="111" spans="1:6" ht="15" customHeight="1" x14ac:dyDescent="0.2">
      <c r="A111" s="21" t="s">
        <v>191</v>
      </c>
      <c r="B111" s="13" t="s">
        <v>116</v>
      </c>
      <c r="C111" s="14">
        <v>108622</v>
      </c>
      <c r="D111" s="13" t="s">
        <v>1</v>
      </c>
      <c r="E111" s="15">
        <v>41128</v>
      </c>
      <c r="F111" s="22">
        <f t="shared" si="4"/>
        <v>41493</v>
      </c>
    </row>
    <row r="112" spans="1:6" ht="15" customHeight="1" x14ac:dyDescent="0.2">
      <c r="A112" s="21" t="s">
        <v>191</v>
      </c>
      <c r="B112" s="13" t="s">
        <v>114</v>
      </c>
      <c r="C112" s="14" t="s">
        <v>115</v>
      </c>
      <c r="D112" s="13" t="s">
        <v>1</v>
      </c>
      <c r="E112" s="15">
        <v>41128</v>
      </c>
      <c r="F112" s="22">
        <f t="shared" si="4"/>
        <v>41493</v>
      </c>
    </row>
    <row r="113" spans="1:6" ht="15" customHeight="1" x14ac:dyDescent="0.2">
      <c r="A113" s="21" t="s">
        <v>191</v>
      </c>
      <c r="B113" s="13" t="s">
        <v>74</v>
      </c>
      <c r="C113" s="14" t="s">
        <v>210</v>
      </c>
      <c r="D113" s="13" t="s">
        <v>68</v>
      </c>
      <c r="E113" s="15">
        <v>41143</v>
      </c>
      <c r="F113" s="22">
        <f t="shared" si="4"/>
        <v>41508</v>
      </c>
    </row>
    <row r="114" spans="1:6" ht="15" customHeight="1" x14ac:dyDescent="0.2">
      <c r="A114" s="21" t="s">
        <v>191</v>
      </c>
      <c r="B114" s="13" t="s">
        <v>151</v>
      </c>
      <c r="C114" s="14" t="s">
        <v>152</v>
      </c>
      <c r="D114" s="13" t="s">
        <v>1</v>
      </c>
      <c r="E114" s="15">
        <v>40561</v>
      </c>
      <c r="F114" s="22">
        <f>E114+1096</f>
        <v>41657</v>
      </c>
    </row>
    <row r="115" spans="1:6" ht="15" customHeight="1" x14ac:dyDescent="0.2">
      <c r="A115" s="21" t="s">
        <v>191</v>
      </c>
      <c r="B115" s="13" t="s">
        <v>154</v>
      </c>
      <c r="C115" s="14" t="s">
        <v>152</v>
      </c>
      <c r="D115" s="13" t="s">
        <v>1</v>
      </c>
      <c r="E115" s="28">
        <v>40561</v>
      </c>
      <c r="F115" s="22">
        <f>E115+1096</f>
        <v>41657</v>
      </c>
    </row>
    <row r="116" spans="1:6" ht="15" customHeight="1" x14ac:dyDescent="0.2">
      <c r="A116" s="32" t="s">
        <v>191</v>
      </c>
      <c r="B116" s="13" t="s">
        <v>308</v>
      </c>
      <c r="C116" s="14" t="s">
        <v>309</v>
      </c>
      <c r="D116" s="13" t="s">
        <v>1</v>
      </c>
      <c r="E116" s="28">
        <v>40627</v>
      </c>
      <c r="F116" s="22">
        <v>42445</v>
      </c>
    </row>
    <row r="117" spans="1:6" ht="15" customHeight="1" x14ac:dyDescent="0.2">
      <c r="A117" s="38" t="s">
        <v>191</v>
      </c>
      <c r="B117" s="13" t="s">
        <v>262</v>
      </c>
      <c r="C117" s="14" t="s">
        <v>43</v>
      </c>
      <c r="D117" s="14" t="s">
        <v>1</v>
      </c>
      <c r="E117" s="15">
        <v>40929</v>
      </c>
      <c r="F117" s="22">
        <f>E117+1827</f>
        <v>42756</v>
      </c>
    </row>
    <row r="118" spans="1:6" ht="15" customHeight="1" x14ac:dyDescent="0.2">
      <c r="A118" s="21"/>
      <c r="B118" s="13"/>
      <c r="C118" s="14"/>
      <c r="D118" s="49"/>
      <c r="E118" s="15"/>
      <c r="F118" s="22"/>
    </row>
    <row r="119" spans="1:6" ht="15" customHeight="1" x14ac:dyDescent="0.2">
      <c r="A119" s="21"/>
      <c r="B119" s="13"/>
      <c r="C119" s="14"/>
      <c r="D119" s="49"/>
      <c r="E119" s="15"/>
      <c r="F119" s="22"/>
    </row>
    <row r="120" spans="1:6" ht="15" customHeight="1" x14ac:dyDescent="0.2">
      <c r="A120" s="21" t="s">
        <v>190</v>
      </c>
      <c r="B120" s="13" t="s">
        <v>157</v>
      </c>
      <c r="C120" s="51" t="s">
        <v>408</v>
      </c>
      <c r="D120" s="13" t="s">
        <v>1</v>
      </c>
      <c r="E120" s="28">
        <v>40696</v>
      </c>
      <c r="F120" s="22">
        <f>E120+365</f>
        <v>41061</v>
      </c>
    </row>
    <row r="121" spans="1:6" ht="15" customHeight="1" x14ac:dyDescent="0.2">
      <c r="A121" s="60" t="s">
        <v>190</v>
      </c>
      <c r="B121" s="49" t="s">
        <v>399</v>
      </c>
      <c r="C121" s="51" t="s">
        <v>409</v>
      </c>
      <c r="D121" s="49" t="s">
        <v>1</v>
      </c>
      <c r="E121" s="28">
        <v>40702</v>
      </c>
      <c r="F121" s="22">
        <f>E121+365</f>
        <v>41067</v>
      </c>
    </row>
    <row r="122" spans="1:6" ht="15" customHeight="1" x14ac:dyDescent="0.2">
      <c r="A122" s="21" t="s">
        <v>190</v>
      </c>
      <c r="B122" s="13" t="s">
        <v>40</v>
      </c>
      <c r="C122" s="51" t="s">
        <v>402</v>
      </c>
      <c r="D122" s="14" t="s">
        <v>1</v>
      </c>
      <c r="E122" s="15">
        <v>40699</v>
      </c>
      <c r="F122" s="22">
        <f>E122+365</f>
        <v>41064</v>
      </c>
    </row>
    <row r="123" spans="1:6" ht="15" customHeight="1" x14ac:dyDescent="0.2">
      <c r="A123" s="21" t="s">
        <v>190</v>
      </c>
      <c r="B123" s="13" t="s">
        <v>337</v>
      </c>
      <c r="C123" s="51" t="s">
        <v>417</v>
      </c>
      <c r="D123" s="13" t="s">
        <v>1</v>
      </c>
      <c r="E123" s="15">
        <v>40702</v>
      </c>
      <c r="F123" s="22">
        <v>41072</v>
      </c>
    </row>
    <row r="124" spans="1:6" ht="15" customHeight="1" x14ac:dyDescent="0.2">
      <c r="A124" s="21" t="s">
        <v>190</v>
      </c>
      <c r="B124" s="13" t="s">
        <v>347</v>
      </c>
      <c r="C124" s="14" t="s">
        <v>111</v>
      </c>
      <c r="D124" s="13" t="s">
        <v>1</v>
      </c>
      <c r="E124" s="15">
        <v>40730</v>
      </c>
      <c r="F124" s="22">
        <f>E124+365</f>
        <v>41095</v>
      </c>
    </row>
    <row r="125" spans="1:6" ht="15" customHeight="1" x14ac:dyDescent="0.2">
      <c r="A125" s="21" t="s">
        <v>190</v>
      </c>
      <c r="B125" s="13" t="s">
        <v>79</v>
      </c>
      <c r="C125" s="51" t="s">
        <v>412</v>
      </c>
      <c r="D125" s="13" t="s">
        <v>50</v>
      </c>
      <c r="E125" s="15">
        <v>40730</v>
      </c>
      <c r="F125" s="22">
        <f>E125+365</f>
        <v>41095</v>
      </c>
    </row>
    <row r="126" spans="1:6" ht="15" customHeight="1" x14ac:dyDescent="0.2">
      <c r="A126" s="21" t="s">
        <v>190</v>
      </c>
      <c r="B126" s="13" t="s">
        <v>109</v>
      </c>
      <c r="C126" s="14" t="s">
        <v>110</v>
      </c>
      <c r="D126" s="13" t="s">
        <v>1</v>
      </c>
      <c r="E126" s="15">
        <v>40746</v>
      </c>
      <c r="F126" s="37">
        <f>E126+365</f>
        <v>41111</v>
      </c>
    </row>
    <row r="127" spans="1:6" ht="15" customHeight="1" x14ac:dyDescent="0.2">
      <c r="A127" s="21" t="s">
        <v>190</v>
      </c>
      <c r="B127" s="13" t="s">
        <v>133</v>
      </c>
      <c r="C127" s="51" t="s">
        <v>404</v>
      </c>
      <c r="D127" s="13" t="s">
        <v>1</v>
      </c>
      <c r="E127" s="15">
        <v>40758</v>
      </c>
      <c r="F127" s="37">
        <f>E127+365</f>
        <v>41123</v>
      </c>
    </row>
    <row r="128" spans="1:6" ht="15" customHeight="1" x14ac:dyDescent="0.2">
      <c r="A128" s="21" t="s">
        <v>190</v>
      </c>
      <c r="B128" s="13" t="s">
        <v>227</v>
      </c>
      <c r="C128" s="51" t="s">
        <v>414</v>
      </c>
      <c r="D128" s="13" t="s">
        <v>1</v>
      </c>
      <c r="E128" s="15">
        <v>40758</v>
      </c>
      <c r="F128" s="37">
        <f>E128+365</f>
        <v>41123</v>
      </c>
    </row>
    <row r="129" spans="1:6" ht="15" customHeight="1" thickBot="1" x14ac:dyDescent="0.25">
      <c r="A129" s="23" t="s">
        <v>190</v>
      </c>
      <c r="B129" s="24" t="s">
        <v>338</v>
      </c>
      <c r="C129" s="63" t="s">
        <v>413</v>
      </c>
      <c r="D129" s="24" t="s">
        <v>1</v>
      </c>
      <c r="E129" s="26">
        <v>40788</v>
      </c>
      <c r="F129" s="27">
        <v>41164</v>
      </c>
    </row>
    <row r="130" spans="1:6" ht="15" customHeight="1" x14ac:dyDescent="0.2">
      <c r="A130" s="44" t="s">
        <v>190</v>
      </c>
      <c r="B130" s="39" t="s">
        <v>348</v>
      </c>
      <c r="C130" s="55" t="s">
        <v>403</v>
      </c>
      <c r="D130" s="39" t="s">
        <v>1</v>
      </c>
      <c r="E130" s="41">
        <v>40800</v>
      </c>
      <c r="F130" s="46">
        <v>41164</v>
      </c>
    </row>
    <row r="131" spans="1:6" ht="15" customHeight="1" thickBot="1" x14ac:dyDescent="0.25">
      <c r="A131" s="21" t="s">
        <v>190</v>
      </c>
      <c r="B131" s="13" t="s">
        <v>6</v>
      </c>
      <c r="C131" s="51" t="s">
        <v>411</v>
      </c>
      <c r="D131" s="14" t="s">
        <v>1</v>
      </c>
      <c r="E131" s="15">
        <v>40800</v>
      </c>
      <c r="F131" s="37">
        <f>E131+365</f>
        <v>41165</v>
      </c>
    </row>
    <row r="132" spans="1:6" ht="15" customHeight="1" x14ac:dyDescent="0.2">
      <c r="A132" s="16" t="s">
        <v>190</v>
      </c>
      <c r="B132" s="17" t="s">
        <v>106</v>
      </c>
      <c r="C132" s="18" t="s">
        <v>107</v>
      </c>
      <c r="D132" s="17" t="s">
        <v>1</v>
      </c>
      <c r="E132" s="19">
        <v>40497</v>
      </c>
      <c r="F132" s="20">
        <f>E132+731</f>
        <v>41228</v>
      </c>
    </row>
    <row r="133" spans="1:6" ht="15" customHeight="1" x14ac:dyDescent="0.2">
      <c r="A133" s="21" t="s">
        <v>190</v>
      </c>
      <c r="B133" s="13" t="s">
        <v>235</v>
      </c>
      <c r="C133" s="51" t="s">
        <v>406</v>
      </c>
      <c r="D133" s="13" t="s">
        <v>1</v>
      </c>
      <c r="E133" s="15">
        <v>40886</v>
      </c>
      <c r="F133" s="22">
        <f>E133+365</f>
        <v>41251</v>
      </c>
    </row>
    <row r="134" spans="1:6" ht="15" customHeight="1" x14ac:dyDescent="0.2">
      <c r="A134" s="21" t="s">
        <v>190</v>
      </c>
      <c r="B134" s="13" t="s">
        <v>156</v>
      </c>
      <c r="C134" s="51" t="s">
        <v>405</v>
      </c>
      <c r="D134" s="13" t="s">
        <v>1</v>
      </c>
      <c r="E134" s="15">
        <v>40886</v>
      </c>
      <c r="F134" s="22">
        <f>E134+365</f>
        <v>41251</v>
      </c>
    </row>
    <row r="135" spans="1:6" ht="15" customHeight="1" x14ac:dyDescent="0.2">
      <c r="A135" s="21" t="s">
        <v>190</v>
      </c>
      <c r="B135" s="13" t="s">
        <v>137</v>
      </c>
      <c r="C135" s="51" t="s">
        <v>416</v>
      </c>
      <c r="D135" s="13" t="s">
        <v>1</v>
      </c>
      <c r="E135" s="15">
        <v>40998</v>
      </c>
      <c r="F135" s="22">
        <f>E135+365</f>
        <v>41363</v>
      </c>
    </row>
    <row r="136" spans="1:6" ht="15" customHeight="1" x14ac:dyDescent="0.2">
      <c r="A136" s="21" t="s">
        <v>190</v>
      </c>
      <c r="B136" s="13" t="s">
        <v>224</v>
      </c>
      <c r="C136" s="51" t="s">
        <v>407</v>
      </c>
      <c r="D136" s="14" t="s">
        <v>1</v>
      </c>
      <c r="E136" s="15">
        <v>40998</v>
      </c>
      <c r="F136" s="22">
        <f>E136+365</f>
        <v>41363</v>
      </c>
    </row>
    <row r="137" spans="1:6" ht="15" customHeight="1" x14ac:dyDescent="0.2">
      <c r="A137" s="60" t="s">
        <v>190</v>
      </c>
      <c r="B137" s="65" t="s">
        <v>400</v>
      </c>
      <c r="C137" s="51" t="s">
        <v>395</v>
      </c>
      <c r="D137" s="51" t="s">
        <v>50</v>
      </c>
      <c r="E137" s="15">
        <v>41120</v>
      </c>
      <c r="F137" s="22">
        <f>E137+365</f>
        <v>41485</v>
      </c>
    </row>
    <row r="138" spans="1:6" ht="15" customHeight="1" x14ac:dyDescent="0.2">
      <c r="A138" s="21" t="s">
        <v>190</v>
      </c>
      <c r="B138" s="49" t="s">
        <v>396</v>
      </c>
      <c r="C138" s="51" t="s">
        <v>418</v>
      </c>
      <c r="D138" s="13" t="s">
        <v>1</v>
      </c>
      <c r="E138" s="15">
        <v>41127</v>
      </c>
      <c r="F138" s="37">
        <v>41492</v>
      </c>
    </row>
    <row r="139" spans="1:6" ht="15" customHeight="1" x14ac:dyDescent="0.2">
      <c r="A139" s="21" t="s">
        <v>190</v>
      </c>
      <c r="B139" s="13" t="s">
        <v>108</v>
      </c>
      <c r="C139" s="51" t="s">
        <v>401</v>
      </c>
      <c r="D139" s="13" t="s">
        <v>1</v>
      </c>
      <c r="E139" s="15">
        <v>41127</v>
      </c>
      <c r="F139" s="22">
        <f>E139+365</f>
        <v>41492</v>
      </c>
    </row>
    <row r="140" spans="1:6" ht="15" customHeight="1" x14ac:dyDescent="0.2">
      <c r="A140" s="21" t="s">
        <v>190</v>
      </c>
      <c r="B140" s="106" t="s">
        <v>133</v>
      </c>
      <c r="C140" s="107" t="s">
        <v>415</v>
      </c>
      <c r="D140" s="108" t="s">
        <v>1</v>
      </c>
      <c r="E140" s="15">
        <v>41127</v>
      </c>
      <c r="F140" s="66">
        <f>E140+365</f>
        <v>41492</v>
      </c>
    </row>
    <row r="141" spans="1:6" ht="15" customHeight="1" x14ac:dyDescent="0.2">
      <c r="A141" s="32" t="s">
        <v>190</v>
      </c>
      <c r="B141" s="13" t="s">
        <v>335</v>
      </c>
      <c r="C141" s="51" t="s">
        <v>420</v>
      </c>
      <c r="D141" s="13" t="s">
        <v>1</v>
      </c>
      <c r="E141" s="15">
        <v>41127</v>
      </c>
      <c r="F141" s="93">
        <v>41498</v>
      </c>
    </row>
    <row r="142" spans="1:6" ht="15" customHeight="1" x14ac:dyDescent="0.2">
      <c r="A142" s="32"/>
      <c r="B142" s="13"/>
      <c r="C142" s="51"/>
      <c r="D142" s="13"/>
      <c r="E142" s="15"/>
      <c r="F142" s="93"/>
    </row>
    <row r="143" spans="1:6" ht="15" customHeight="1" x14ac:dyDescent="0.2">
      <c r="A143" s="21"/>
      <c r="B143" s="13"/>
      <c r="C143" s="14"/>
      <c r="D143" s="14"/>
      <c r="E143" s="15"/>
      <c r="F143" s="37"/>
    </row>
    <row r="144" spans="1:6" ht="15" customHeight="1" x14ac:dyDescent="0.2">
      <c r="A144" s="21" t="s">
        <v>194</v>
      </c>
      <c r="B144" s="13" t="s">
        <v>167</v>
      </c>
      <c r="C144" s="14">
        <v>32087</v>
      </c>
      <c r="D144" s="13" t="s">
        <v>1</v>
      </c>
      <c r="E144" s="15">
        <v>40955</v>
      </c>
      <c r="F144" s="37">
        <f>E144+182</f>
        <v>41137</v>
      </c>
    </row>
    <row r="145" spans="1:6" ht="15" customHeight="1" x14ac:dyDescent="0.2">
      <c r="A145" s="21" t="s">
        <v>194</v>
      </c>
      <c r="B145" s="13" t="s">
        <v>166</v>
      </c>
      <c r="C145" s="14">
        <v>31319</v>
      </c>
      <c r="D145" s="13" t="s">
        <v>1</v>
      </c>
      <c r="E145" s="15">
        <v>40955</v>
      </c>
      <c r="F145" s="47">
        <f>E145+182</f>
        <v>41137</v>
      </c>
    </row>
    <row r="146" spans="1:6" ht="15" customHeight="1" x14ac:dyDescent="0.2">
      <c r="A146" s="21" t="s">
        <v>194</v>
      </c>
      <c r="B146" s="13" t="s">
        <v>168</v>
      </c>
      <c r="C146" s="14" t="s">
        <v>169</v>
      </c>
      <c r="D146" s="13" t="s">
        <v>1</v>
      </c>
      <c r="E146" s="15">
        <v>40955</v>
      </c>
      <c r="F146" s="47">
        <f>E146+182</f>
        <v>41137</v>
      </c>
    </row>
    <row r="147" spans="1:6" ht="15" customHeight="1" x14ac:dyDescent="0.2">
      <c r="A147" s="21" t="s">
        <v>194</v>
      </c>
      <c r="B147" s="13" t="s">
        <v>176</v>
      </c>
      <c r="C147" s="14" t="s">
        <v>177</v>
      </c>
      <c r="D147" s="13" t="s">
        <v>1</v>
      </c>
      <c r="E147" s="15">
        <v>40955</v>
      </c>
      <c r="F147" s="37">
        <f>E147+182</f>
        <v>41137</v>
      </c>
    </row>
    <row r="148" spans="1:6" ht="15" customHeight="1" x14ac:dyDescent="0.2">
      <c r="A148" s="21" t="s">
        <v>194</v>
      </c>
      <c r="B148" s="13" t="s">
        <v>170</v>
      </c>
      <c r="C148" s="14">
        <v>1355</v>
      </c>
      <c r="D148" s="13" t="s">
        <v>1</v>
      </c>
      <c r="E148" s="15">
        <v>40989</v>
      </c>
      <c r="F148" s="47">
        <v>41173</v>
      </c>
    </row>
    <row r="149" spans="1:6" ht="15" customHeight="1" x14ac:dyDescent="0.2">
      <c r="A149" s="21" t="s">
        <v>194</v>
      </c>
      <c r="B149" s="13" t="s">
        <v>13</v>
      </c>
      <c r="C149" s="14" t="s">
        <v>14</v>
      </c>
      <c r="D149" s="13" t="s">
        <v>1</v>
      </c>
      <c r="E149" s="15">
        <v>40998</v>
      </c>
      <c r="F149" s="47">
        <f>E149+182</f>
        <v>41180</v>
      </c>
    </row>
    <row r="150" spans="1:6" s="12" customFormat="1" ht="15" customHeight="1" x14ac:dyDescent="0.2">
      <c r="A150" s="21" t="s">
        <v>194</v>
      </c>
      <c r="B150" s="13" t="s">
        <v>181</v>
      </c>
      <c r="C150" s="14">
        <v>189148</v>
      </c>
      <c r="D150" s="13" t="s">
        <v>1</v>
      </c>
      <c r="E150" s="15">
        <v>41183</v>
      </c>
      <c r="F150" s="47">
        <f>E150+182</f>
        <v>41365</v>
      </c>
    </row>
    <row r="151" spans="1:6" s="12" customFormat="1" ht="15" customHeight="1" x14ac:dyDescent="0.2">
      <c r="A151" s="21" t="s">
        <v>194</v>
      </c>
      <c r="B151" s="13" t="s">
        <v>118</v>
      </c>
      <c r="C151" s="14" t="s">
        <v>119</v>
      </c>
      <c r="D151" s="13" t="s">
        <v>1</v>
      </c>
      <c r="E151" s="15">
        <v>41008</v>
      </c>
      <c r="F151" s="47">
        <f>E151+182</f>
        <v>41190</v>
      </c>
    </row>
    <row r="152" spans="1:6" ht="15" customHeight="1" x14ac:dyDescent="0.2">
      <c r="A152" s="21" t="s">
        <v>194</v>
      </c>
      <c r="B152" s="13" t="s">
        <v>159</v>
      </c>
      <c r="C152" s="14">
        <v>56213</v>
      </c>
      <c r="D152" s="13" t="s">
        <v>1</v>
      </c>
      <c r="E152" s="15">
        <v>41018</v>
      </c>
      <c r="F152" s="22">
        <f>E152+182</f>
        <v>41200</v>
      </c>
    </row>
    <row r="153" spans="1:6" ht="15" customHeight="1" x14ac:dyDescent="0.2">
      <c r="A153" s="21" t="s">
        <v>194</v>
      </c>
      <c r="B153" s="13" t="s">
        <v>141</v>
      </c>
      <c r="C153" s="14">
        <v>33485</v>
      </c>
      <c r="D153" s="13" t="s">
        <v>1</v>
      </c>
      <c r="E153" s="15">
        <v>41159</v>
      </c>
      <c r="F153" s="22">
        <f>E153+91</f>
        <v>41250</v>
      </c>
    </row>
    <row r="154" spans="1:6" ht="15" customHeight="1" thickBot="1" x14ac:dyDescent="0.25">
      <c r="A154" s="23" t="s">
        <v>194</v>
      </c>
      <c r="B154" s="24" t="s">
        <v>97</v>
      </c>
      <c r="C154" s="25" t="s">
        <v>98</v>
      </c>
      <c r="D154" s="24" t="s">
        <v>1</v>
      </c>
      <c r="E154" s="26">
        <v>41081</v>
      </c>
      <c r="F154" s="114">
        <v>41639</v>
      </c>
    </row>
    <row r="155" spans="1:6" ht="15" customHeight="1" x14ac:dyDescent="0.2">
      <c r="A155" s="21"/>
      <c r="B155" s="13"/>
      <c r="C155" s="14"/>
      <c r="D155" s="49"/>
      <c r="E155" s="15"/>
      <c r="F155" s="47"/>
    </row>
    <row r="156" spans="1:6" ht="15" customHeight="1" thickBot="1" x14ac:dyDescent="0.25">
      <c r="A156" s="23" t="s">
        <v>195</v>
      </c>
      <c r="B156" s="24" t="s">
        <v>52</v>
      </c>
      <c r="C156" s="25">
        <v>1842</v>
      </c>
      <c r="D156" s="24" t="s">
        <v>1</v>
      </c>
      <c r="E156" s="26">
        <v>40772</v>
      </c>
      <c r="F156" s="27">
        <f t="shared" ref="F156:F166" si="5">E156+365</f>
        <v>41137</v>
      </c>
    </row>
    <row r="157" spans="1:6" ht="15" customHeight="1" thickBot="1" x14ac:dyDescent="0.25">
      <c r="A157" s="44" t="s">
        <v>230</v>
      </c>
      <c r="B157" s="45" t="s">
        <v>15</v>
      </c>
      <c r="C157" s="64" t="s">
        <v>226</v>
      </c>
      <c r="D157" s="64" t="s">
        <v>1</v>
      </c>
      <c r="E157" s="61">
        <v>40778</v>
      </c>
      <c r="F157" s="113">
        <f t="shared" si="5"/>
        <v>41143</v>
      </c>
    </row>
    <row r="158" spans="1:6" ht="15" customHeight="1" x14ac:dyDescent="0.2">
      <c r="A158" s="16" t="s">
        <v>230</v>
      </c>
      <c r="B158" s="17" t="s">
        <v>228</v>
      </c>
      <c r="C158" s="18" t="s">
        <v>229</v>
      </c>
      <c r="D158" s="17" t="s">
        <v>1</v>
      </c>
      <c r="E158" s="19">
        <v>40795</v>
      </c>
      <c r="F158" s="20">
        <f t="shared" si="5"/>
        <v>41160</v>
      </c>
    </row>
    <row r="159" spans="1:6" ht="15" customHeight="1" x14ac:dyDescent="0.2">
      <c r="A159" s="21" t="s">
        <v>195</v>
      </c>
      <c r="B159" s="13" t="s">
        <v>132</v>
      </c>
      <c r="C159" s="14">
        <v>85</v>
      </c>
      <c r="D159" s="13" t="s">
        <v>1</v>
      </c>
      <c r="E159" s="15">
        <v>40801</v>
      </c>
      <c r="F159" s="22">
        <f t="shared" si="5"/>
        <v>41166</v>
      </c>
    </row>
    <row r="160" spans="1:6" ht="15" customHeight="1" x14ac:dyDescent="0.2">
      <c r="A160" s="21" t="s">
        <v>195</v>
      </c>
      <c r="B160" s="13" t="s">
        <v>135</v>
      </c>
      <c r="C160" s="14">
        <v>2499</v>
      </c>
      <c r="D160" s="13" t="s">
        <v>1</v>
      </c>
      <c r="E160" s="15">
        <v>40819</v>
      </c>
      <c r="F160" s="22">
        <f t="shared" si="5"/>
        <v>41184</v>
      </c>
    </row>
    <row r="161" spans="1:7" ht="15" customHeight="1" x14ac:dyDescent="0.2">
      <c r="A161" s="60" t="s">
        <v>195</v>
      </c>
      <c r="B161" s="49" t="s">
        <v>391</v>
      </c>
      <c r="C161" s="51" t="s">
        <v>392</v>
      </c>
      <c r="D161" s="51" t="s">
        <v>1</v>
      </c>
      <c r="E161" s="15">
        <v>40821</v>
      </c>
      <c r="F161" s="22">
        <f t="shared" si="5"/>
        <v>41186</v>
      </c>
    </row>
    <row r="162" spans="1:7" ht="15" customHeight="1" x14ac:dyDescent="0.2">
      <c r="A162" s="21" t="s">
        <v>195</v>
      </c>
      <c r="B162" s="13" t="s">
        <v>231</v>
      </c>
      <c r="C162" s="14" t="s">
        <v>136</v>
      </c>
      <c r="D162" s="13" t="s">
        <v>1</v>
      </c>
      <c r="E162" s="15">
        <v>40831</v>
      </c>
      <c r="F162" s="47">
        <f t="shared" si="5"/>
        <v>41196</v>
      </c>
    </row>
    <row r="163" spans="1:7" ht="15" customHeight="1" x14ac:dyDescent="0.2">
      <c r="A163" s="21" t="s">
        <v>195</v>
      </c>
      <c r="B163" s="13" t="s">
        <v>64</v>
      </c>
      <c r="C163" s="14">
        <v>361</v>
      </c>
      <c r="D163" s="13" t="s">
        <v>50</v>
      </c>
      <c r="E163" s="15">
        <v>40953</v>
      </c>
      <c r="F163" s="22">
        <f t="shared" si="5"/>
        <v>41318</v>
      </c>
    </row>
    <row r="164" spans="1:7" ht="15" customHeight="1" x14ac:dyDescent="0.2">
      <c r="A164" s="21" t="s">
        <v>195</v>
      </c>
      <c r="B164" s="13" t="s">
        <v>206</v>
      </c>
      <c r="C164" s="14" t="s">
        <v>205</v>
      </c>
      <c r="D164" s="13" t="s">
        <v>1</v>
      </c>
      <c r="E164" s="15">
        <v>40958</v>
      </c>
      <c r="F164" s="22">
        <f t="shared" si="5"/>
        <v>41323</v>
      </c>
    </row>
    <row r="165" spans="1:7" ht="15" customHeight="1" x14ac:dyDescent="0.2">
      <c r="A165" s="21" t="s">
        <v>195</v>
      </c>
      <c r="B165" s="13" t="s">
        <v>95</v>
      </c>
      <c r="C165" s="14" t="s">
        <v>96</v>
      </c>
      <c r="D165" s="13" t="s">
        <v>1</v>
      </c>
      <c r="E165" s="15">
        <v>41030</v>
      </c>
      <c r="F165" s="22">
        <f t="shared" si="5"/>
        <v>41395</v>
      </c>
      <c r="G165" s="12"/>
    </row>
    <row r="166" spans="1:7" s="12" customFormat="1" ht="15" customHeight="1" x14ac:dyDescent="0.2">
      <c r="A166" s="21" t="s">
        <v>195</v>
      </c>
      <c r="B166" s="13" t="s">
        <v>52</v>
      </c>
      <c r="C166" s="14">
        <v>2255</v>
      </c>
      <c r="D166" s="49" t="s">
        <v>143</v>
      </c>
      <c r="E166" s="15">
        <v>41030</v>
      </c>
      <c r="F166" s="22">
        <f t="shared" si="5"/>
        <v>41395</v>
      </c>
    </row>
    <row r="167" spans="1:7" s="12" customFormat="1" ht="15" customHeight="1" x14ac:dyDescent="0.2">
      <c r="A167" s="60" t="s">
        <v>195</v>
      </c>
      <c r="B167" s="49" t="s">
        <v>431</v>
      </c>
      <c r="C167" s="51" t="s">
        <v>432</v>
      </c>
      <c r="D167" s="49" t="s">
        <v>143</v>
      </c>
      <c r="E167" s="15">
        <v>41031</v>
      </c>
      <c r="F167" s="47">
        <v>41396</v>
      </c>
      <c r="G167"/>
    </row>
    <row r="168" spans="1:7" ht="15" customHeight="1" x14ac:dyDescent="0.2">
      <c r="A168" s="60" t="s">
        <v>195</v>
      </c>
      <c r="B168" s="13" t="s">
        <v>52</v>
      </c>
      <c r="C168" s="14">
        <v>1876</v>
      </c>
      <c r="D168" s="13" t="s">
        <v>1</v>
      </c>
      <c r="E168" s="15">
        <v>41068</v>
      </c>
      <c r="F168" s="22">
        <f>E168+365</f>
        <v>41433</v>
      </c>
    </row>
    <row r="169" spans="1:7" ht="15" customHeight="1" x14ac:dyDescent="0.2">
      <c r="A169" s="21" t="s">
        <v>230</v>
      </c>
      <c r="B169" s="13" t="s">
        <v>237</v>
      </c>
      <c r="C169" s="14" t="s">
        <v>238</v>
      </c>
      <c r="D169" s="13" t="s">
        <v>1</v>
      </c>
      <c r="E169" s="15">
        <v>41122</v>
      </c>
      <c r="F169" s="22">
        <f>E169+365</f>
        <v>41487</v>
      </c>
    </row>
    <row r="170" spans="1:7" ht="15" customHeight="1" x14ac:dyDescent="0.2">
      <c r="A170" s="21" t="s">
        <v>195</v>
      </c>
      <c r="B170" s="13" t="s">
        <v>239</v>
      </c>
      <c r="C170" s="14" t="s">
        <v>240</v>
      </c>
      <c r="D170" s="13" t="s">
        <v>1</v>
      </c>
      <c r="E170" s="15">
        <v>41122</v>
      </c>
      <c r="F170" s="22">
        <f>E170+365</f>
        <v>41487</v>
      </c>
    </row>
    <row r="171" spans="1:7" ht="15" customHeight="1" x14ac:dyDescent="0.2">
      <c r="A171" s="60" t="s">
        <v>195</v>
      </c>
      <c r="B171" s="49" t="s">
        <v>446</v>
      </c>
      <c r="C171" s="51" t="s">
        <v>445</v>
      </c>
      <c r="D171" s="49" t="s">
        <v>1</v>
      </c>
      <c r="E171" s="15">
        <v>41141</v>
      </c>
      <c r="F171" s="22">
        <f>E171+365</f>
        <v>41506</v>
      </c>
    </row>
    <row r="172" spans="1:7" ht="15" customHeight="1" x14ac:dyDescent="0.2">
      <c r="A172" s="21" t="s">
        <v>195</v>
      </c>
      <c r="B172" s="13" t="s">
        <v>130</v>
      </c>
      <c r="C172" s="14" t="s">
        <v>264</v>
      </c>
      <c r="D172" s="13" t="s">
        <v>1</v>
      </c>
      <c r="E172" s="15">
        <v>41143</v>
      </c>
      <c r="F172" s="47">
        <f>E172+365</f>
        <v>41508</v>
      </c>
    </row>
    <row r="173" spans="1:7" ht="15" customHeight="1" x14ac:dyDescent="0.2">
      <c r="A173" s="21"/>
      <c r="B173" s="13"/>
      <c r="C173" s="14"/>
      <c r="D173" s="49"/>
      <c r="E173" s="15"/>
      <c r="F173" s="22"/>
    </row>
    <row r="174" spans="1:7" ht="15" customHeight="1" x14ac:dyDescent="0.2">
      <c r="A174" s="21" t="s">
        <v>188</v>
      </c>
      <c r="B174" s="13" t="s">
        <v>77</v>
      </c>
      <c r="C174" s="14" t="s">
        <v>78</v>
      </c>
      <c r="D174" s="59" t="s">
        <v>270</v>
      </c>
      <c r="E174" s="15">
        <v>40730</v>
      </c>
      <c r="F174" s="37">
        <f t="shared" ref="F174:F182" si="6">E174+365</f>
        <v>41095</v>
      </c>
    </row>
    <row r="175" spans="1:7" ht="15" customHeight="1" x14ac:dyDescent="0.2">
      <c r="A175" s="21" t="s">
        <v>188</v>
      </c>
      <c r="B175" s="13" t="s">
        <v>8</v>
      </c>
      <c r="C175" s="14" t="s">
        <v>218</v>
      </c>
      <c r="D175" s="51" t="s">
        <v>378</v>
      </c>
      <c r="E175" s="15">
        <v>40788</v>
      </c>
      <c r="F175" s="22">
        <f t="shared" si="6"/>
        <v>41153</v>
      </c>
    </row>
    <row r="176" spans="1:7" s="12" customFormat="1" ht="15" customHeight="1" x14ac:dyDescent="0.2">
      <c r="A176" s="21" t="s">
        <v>188</v>
      </c>
      <c r="B176" s="13" t="s">
        <v>8</v>
      </c>
      <c r="C176" s="14" t="s">
        <v>225</v>
      </c>
      <c r="D176" s="49" t="s">
        <v>379</v>
      </c>
      <c r="E176" s="15">
        <v>40830</v>
      </c>
      <c r="F176" s="22">
        <f t="shared" si="6"/>
        <v>41195</v>
      </c>
    </row>
    <row r="177" spans="1:7" s="12" customFormat="1" ht="15" customHeight="1" x14ac:dyDescent="0.2">
      <c r="A177" s="21" t="s">
        <v>188</v>
      </c>
      <c r="B177" s="13" t="s">
        <v>355</v>
      </c>
      <c r="C177" s="14" t="s">
        <v>356</v>
      </c>
      <c r="D177" s="13" t="s">
        <v>1</v>
      </c>
      <c r="E177" s="15">
        <v>40830</v>
      </c>
      <c r="F177" s="22">
        <f t="shared" si="6"/>
        <v>41195</v>
      </c>
    </row>
    <row r="178" spans="1:7" s="12" customFormat="1" ht="15" customHeight="1" x14ac:dyDescent="0.2">
      <c r="A178" s="21" t="s">
        <v>188</v>
      </c>
      <c r="B178" s="13" t="s">
        <v>122</v>
      </c>
      <c r="C178" s="14">
        <v>711</v>
      </c>
      <c r="D178" s="13" t="s">
        <v>1</v>
      </c>
      <c r="E178" s="15">
        <v>40830</v>
      </c>
      <c r="F178" s="22">
        <f t="shared" si="6"/>
        <v>41195</v>
      </c>
    </row>
    <row r="179" spans="1:7" s="12" customFormat="1" ht="15" customHeight="1" x14ac:dyDescent="0.2">
      <c r="A179" s="21" t="s">
        <v>232</v>
      </c>
      <c r="B179" s="13" t="s">
        <v>8</v>
      </c>
      <c r="C179" s="14" t="s">
        <v>233</v>
      </c>
      <c r="D179" s="49" t="s">
        <v>374</v>
      </c>
      <c r="E179" s="15">
        <v>40861</v>
      </c>
      <c r="F179" s="47">
        <f t="shared" si="6"/>
        <v>41226</v>
      </c>
    </row>
    <row r="180" spans="1:7" s="12" customFormat="1" ht="15" customHeight="1" x14ac:dyDescent="0.2">
      <c r="A180" s="21" t="s">
        <v>188</v>
      </c>
      <c r="B180" s="13" t="s">
        <v>8</v>
      </c>
      <c r="C180" s="51" t="s">
        <v>365</v>
      </c>
      <c r="D180" s="49" t="s">
        <v>388</v>
      </c>
      <c r="E180" s="15">
        <v>40861</v>
      </c>
      <c r="F180" s="47">
        <f t="shared" si="6"/>
        <v>41226</v>
      </c>
      <c r="G180"/>
    </row>
    <row r="181" spans="1:7" ht="15" customHeight="1" x14ac:dyDescent="0.2">
      <c r="A181" s="21" t="s">
        <v>188</v>
      </c>
      <c r="B181" s="13" t="s">
        <v>360</v>
      </c>
      <c r="C181" s="51" t="s">
        <v>375</v>
      </c>
      <c r="D181" s="49" t="s">
        <v>376</v>
      </c>
      <c r="E181" s="15">
        <v>40861</v>
      </c>
      <c r="F181" s="47">
        <f t="shared" si="6"/>
        <v>41226</v>
      </c>
    </row>
    <row r="182" spans="1:7" ht="15" customHeight="1" x14ac:dyDescent="0.2">
      <c r="A182" s="21" t="s">
        <v>188</v>
      </c>
      <c r="B182" s="13" t="s">
        <v>54</v>
      </c>
      <c r="C182" s="14" t="s">
        <v>90</v>
      </c>
      <c r="D182" s="13" t="s">
        <v>87</v>
      </c>
      <c r="E182" s="15">
        <v>40861</v>
      </c>
      <c r="F182" s="47">
        <f t="shared" si="6"/>
        <v>41226</v>
      </c>
    </row>
    <row r="183" spans="1:7" ht="15" customHeight="1" x14ac:dyDescent="0.2">
      <c r="A183" s="60" t="s">
        <v>188</v>
      </c>
      <c r="B183" s="49" t="s">
        <v>397</v>
      </c>
      <c r="C183" s="51" t="s">
        <v>398</v>
      </c>
      <c r="D183" s="49" t="s">
        <v>1</v>
      </c>
      <c r="E183" s="15">
        <v>40898</v>
      </c>
      <c r="F183" s="47">
        <v>41264</v>
      </c>
    </row>
    <row r="184" spans="1:7" ht="15.75" customHeight="1" x14ac:dyDescent="0.2">
      <c r="A184" s="21" t="s">
        <v>188</v>
      </c>
      <c r="B184" s="13" t="s">
        <v>212</v>
      </c>
      <c r="C184" s="14" t="s">
        <v>211</v>
      </c>
      <c r="D184" s="29" t="s">
        <v>17</v>
      </c>
      <c r="E184" s="15">
        <v>40914</v>
      </c>
      <c r="F184" s="30">
        <f>E184+365</f>
        <v>41279</v>
      </c>
    </row>
    <row r="185" spans="1:7" ht="15" customHeight="1" thickBot="1" x14ac:dyDescent="0.25">
      <c r="A185" s="23" t="s">
        <v>188</v>
      </c>
      <c r="B185" s="24" t="s">
        <v>7</v>
      </c>
      <c r="C185" s="25" t="s">
        <v>164</v>
      </c>
      <c r="D185" s="105" t="s">
        <v>377</v>
      </c>
      <c r="E185" s="26">
        <v>40925</v>
      </c>
      <c r="F185" s="94">
        <f>E185+365</f>
        <v>41290</v>
      </c>
    </row>
    <row r="186" spans="1:7" ht="15" customHeight="1" x14ac:dyDescent="0.2">
      <c r="A186" s="16" t="s">
        <v>188</v>
      </c>
      <c r="B186" s="17" t="s">
        <v>7</v>
      </c>
      <c r="C186" s="18">
        <v>2001</v>
      </c>
      <c r="D186" s="104" t="s">
        <v>370</v>
      </c>
      <c r="E186" s="19">
        <v>40925</v>
      </c>
      <c r="F186" s="20">
        <f>E186+365</f>
        <v>41290</v>
      </c>
    </row>
    <row r="187" spans="1:7" ht="15" customHeight="1" x14ac:dyDescent="0.2">
      <c r="A187" s="44" t="s">
        <v>188</v>
      </c>
      <c r="B187" s="39" t="s">
        <v>8</v>
      </c>
      <c r="C187" s="40" t="s">
        <v>165</v>
      </c>
      <c r="D187" s="50" t="s">
        <v>380</v>
      </c>
      <c r="E187" s="41">
        <v>40927</v>
      </c>
      <c r="F187" s="43">
        <f>E187+365</f>
        <v>41292</v>
      </c>
    </row>
    <row r="188" spans="1:7" ht="15" customHeight="1" x14ac:dyDescent="0.2">
      <c r="A188" s="54" t="s">
        <v>188</v>
      </c>
      <c r="B188" s="50" t="s">
        <v>330</v>
      </c>
      <c r="C188" s="55" t="s">
        <v>393</v>
      </c>
      <c r="D188" s="50" t="s">
        <v>390</v>
      </c>
      <c r="E188" s="41">
        <v>40937</v>
      </c>
      <c r="F188" s="88">
        <v>41303</v>
      </c>
    </row>
    <row r="189" spans="1:7" ht="15" customHeight="1" x14ac:dyDescent="0.2">
      <c r="A189" s="44" t="s">
        <v>188</v>
      </c>
      <c r="B189" s="39" t="s">
        <v>7</v>
      </c>
      <c r="C189" s="40" t="s">
        <v>11</v>
      </c>
      <c r="D189" s="55" t="s">
        <v>371</v>
      </c>
      <c r="E189" s="41">
        <v>40939</v>
      </c>
      <c r="F189" s="43">
        <f t="shared" ref="F189:F203" si="7">E189+365</f>
        <v>41304</v>
      </c>
    </row>
    <row r="190" spans="1:7" ht="15" customHeight="1" x14ac:dyDescent="0.2">
      <c r="A190" s="44" t="s">
        <v>188</v>
      </c>
      <c r="B190" s="39" t="s">
        <v>8</v>
      </c>
      <c r="C190" s="40" t="s">
        <v>9</v>
      </c>
      <c r="D190" s="55" t="s">
        <v>394</v>
      </c>
      <c r="E190" s="41">
        <v>40947</v>
      </c>
      <c r="F190" s="43">
        <f t="shared" si="7"/>
        <v>41312</v>
      </c>
    </row>
    <row r="191" spans="1:7" ht="15" customHeight="1" x14ac:dyDescent="0.2">
      <c r="A191" s="21" t="s">
        <v>188</v>
      </c>
      <c r="B191" s="13" t="s">
        <v>47</v>
      </c>
      <c r="C191" s="51" t="s">
        <v>362</v>
      </c>
      <c r="D191" s="14" t="s">
        <v>46</v>
      </c>
      <c r="E191" s="15">
        <v>40947</v>
      </c>
      <c r="F191" s="22">
        <f t="shared" si="7"/>
        <v>41312</v>
      </c>
    </row>
    <row r="192" spans="1:7" ht="15" customHeight="1" x14ac:dyDescent="0.2">
      <c r="A192" s="21" t="s">
        <v>188</v>
      </c>
      <c r="B192" s="13" t="s">
        <v>48</v>
      </c>
      <c r="C192" s="14" t="s">
        <v>49</v>
      </c>
      <c r="D192" s="14" t="s">
        <v>46</v>
      </c>
      <c r="E192" s="15">
        <v>40947</v>
      </c>
      <c r="F192" s="22">
        <f t="shared" si="7"/>
        <v>41312</v>
      </c>
    </row>
    <row r="193" spans="1:6" ht="15" customHeight="1" x14ac:dyDescent="0.2">
      <c r="A193" s="21" t="s">
        <v>188</v>
      </c>
      <c r="B193" s="49" t="s">
        <v>381</v>
      </c>
      <c r="C193" s="14">
        <v>155</v>
      </c>
      <c r="D193" s="13" t="s">
        <v>1</v>
      </c>
      <c r="E193" s="15">
        <v>40947</v>
      </c>
      <c r="F193" s="22">
        <f t="shared" si="7"/>
        <v>41312</v>
      </c>
    </row>
    <row r="194" spans="1:6" ht="15" customHeight="1" x14ac:dyDescent="0.2">
      <c r="A194" s="21" t="s">
        <v>188</v>
      </c>
      <c r="B194" s="13" t="s">
        <v>127</v>
      </c>
      <c r="C194" s="14" t="s">
        <v>128</v>
      </c>
      <c r="D194" s="13" t="s">
        <v>1</v>
      </c>
      <c r="E194" s="15">
        <v>40967</v>
      </c>
      <c r="F194" s="22">
        <f t="shared" si="7"/>
        <v>41332</v>
      </c>
    </row>
    <row r="195" spans="1:6" ht="15" customHeight="1" x14ac:dyDescent="0.2">
      <c r="A195" s="21" t="s">
        <v>188</v>
      </c>
      <c r="B195" s="13" t="s">
        <v>7</v>
      </c>
      <c r="C195" s="14" t="s">
        <v>207</v>
      </c>
      <c r="D195" s="49" t="s">
        <v>373</v>
      </c>
      <c r="E195" s="15">
        <v>40974</v>
      </c>
      <c r="F195" s="47">
        <f t="shared" si="7"/>
        <v>41339</v>
      </c>
    </row>
    <row r="196" spans="1:6" ht="15" customHeight="1" x14ac:dyDescent="0.2">
      <c r="A196" s="21" t="s">
        <v>188</v>
      </c>
      <c r="B196" s="13" t="s">
        <v>92</v>
      </c>
      <c r="C196" s="14">
        <v>150</v>
      </c>
      <c r="D196" s="49" t="s">
        <v>24</v>
      </c>
      <c r="E196" s="15">
        <v>40974</v>
      </c>
      <c r="F196" s="22">
        <f t="shared" si="7"/>
        <v>41339</v>
      </c>
    </row>
    <row r="197" spans="1:6" ht="15" customHeight="1" x14ac:dyDescent="0.2">
      <c r="A197" s="21" t="s">
        <v>188</v>
      </c>
      <c r="B197" s="13" t="s">
        <v>8</v>
      </c>
      <c r="C197" s="14" t="s">
        <v>10</v>
      </c>
      <c r="D197" s="51" t="s">
        <v>372</v>
      </c>
      <c r="E197" s="15">
        <v>40991</v>
      </c>
      <c r="F197" s="22">
        <f t="shared" si="7"/>
        <v>41356</v>
      </c>
    </row>
    <row r="198" spans="1:6" ht="15" customHeight="1" x14ac:dyDescent="0.2">
      <c r="A198" s="21" t="s">
        <v>188</v>
      </c>
      <c r="B198" s="13" t="s">
        <v>91</v>
      </c>
      <c r="C198" s="14">
        <v>102</v>
      </c>
      <c r="D198" s="13" t="s">
        <v>1</v>
      </c>
      <c r="E198" s="15">
        <v>40991</v>
      </c>
      <c r="F198" s="22">
        <f t="shared" si="7"/>
        <v>41356</v>
      </c>
    </row>
    <row r="199" spans="1:6" ht="15" customHeight="1" x14ac:dyDescent="0.2">
      <c r="A199" s="21" t="s">
        <v>188</v>
      </c>
      <c r="B199" s="13" t="s">
        <v>48</v>
      </c>
      <c r="C199" s="14">
        <v>154</v>
      </c>
      <c r="D199" s="14" t="s">
        <v>50</v>
      </c>
      <c r="E199" s="15">
        <v>40991</v>
      </c>
      <c r="F199" s="47">
        <f t="shared" si="7"/>
        <v>41356</v>
      </c>
    </row>
    <row r="200" spans="1:6" ht="15" customHeight="1" x14ac:dyDescent="0.2">
      <c r="A200" s="21" t="s">
        <v>188</v>
      </c>
      <c r="B200" s="13" t="s">
        <v>8</v>
      </c>
      <c r="C200" s="14" t="s">
        <v>221</v>
      </c>
      <c r="D200" s="51" t="s">
        <v>1</v>
      </c>
      <c r="E200" s="15">
        <v>41004</v>
      </c>
      <c r="F200" s="22">
        <f t="shared" si="7"/>
        <v>41369</v>
      </c>
    </row>
    <row r="201" spans="1:6" ht="15" customHeight="1" x14ac:dyDescent="0.2">
      <c r="A201" s="21" t="s">
        <v>188</v>
      </c>
      <c r="B201" s="13" t="s">
        <v>125</v>
      </c>
      <c r="C201" s="14" t="s">
        <v>126</v>
      </c>
      <c r="D201" s="13" t="s">
        <v>1</v>
      </c>
      <c r="E201" s="15">
        <v>41017</v>
      </c>
      <c r="F201" s="22">
        <f t="shared" si="7"/>
        <v>41382</v>
      </c>
    </row>
    <row r="202" spans="1:6" ht="15" customHeight="1" x14ac:dyDescent="0.2">
      <c r="A202" s="21" t="s">
        <v>188</v>
      </c>
      <c r="B202" s="49" t="s">
        <v>389</v>
      </c>
      <c r="C202" s="14">
        <v>153</v>
      </c>
      <c r="D202" s="13" t="s">
        <v>144</v>
      </c>
      <c r="E202" s="15">
        <v>41025</v>
      </c>
      <c r="F202" s="22">
        <f t="shared" si="7"/>
        <v>41390</v>
      </c>
    </row>
    <row r="203" spans="1:6" ht="15" customHeight="1" x14ac:dyDescent="0.2">
      <c r="A203" s="32" t="s">
        <v>188</v>
      </c>
      <c r="B203" s="13" t="s">
        <v>122</v>
      </c>
      <c r="C203" s="14" t="s">
        <v>147</v>
      </c>
      <c r="D203" s="13" t="s">
        <v>144</v>
      </c>
      <c r="E203" s="15">
        <v>41025</v>
      </c>
      <c r="F203" s="22">
        <f t="shared" si="7"/>
        <v>41390</v>
      </c>
    </row>
    <row r="204" spans="1:6" ht="15" customHeight="1" x14ac:dyDescent="0.2">
      <c r="A204" s="82" t="s">
        <v>188</v>
      </c>
      <c r="B204" s="65" t="s">
        <v>122</v>
      </c>
      <c r="C204" s="83" t="s">
        <v>62</v>
      </c>
      <c r="D204" s="83" t="s">
        <v>1</v>
      </c>
      <c r="E204" s="15">
        <v>41068</v>
      </c>
      <c r="F204" s="22">
        <v>41433</v>
      </c>
    </row>
    <row r="205" spans="1:6" ht="15" customHeight="1" x14ac:dyDescent="0.2">
      <c r="A205" s="32" t="s">
        <v>188</v>
      </c>
      <c r="B205" s="13" t="s">
        <v>323</v>
      </c>
      <c r="C205" s="14" t="s">
        <v>324</v>
      </c>
      <c r="D205" s="13" t="s">
        <v>1</v>
      </c>
      <c r="E205" s="15">
        <v>41068</v>
      </c>
      <c r="F205" s="22">
        <f>E205+365</f>
        <v>41433</v>
      </c>
    </row>
    <row r="206" spans="1:6" ht="15" customHeight="1" x14ac:dyDescent="0.2">
      <c r="A206" s="32" t="s">
        <v>188</v>
      </c>
      <c r="B206" s="13" t="s">
        <v>330</v>
      </c>
      <c r="C206" s="14" t="s">
        <v>331</v>
      </c>
      <c r="D206" s="29" t="s">
        <v>333</v>
      </c>
      <c r="E206" s="15">
        <v>41123</v>
      </c>
      <c r="F206" s="37">
        <f>E206+365</f>
        <v>41488</v>
      </c>
    </row>
    <row r="207" spans="1:6" ht="15" customHeight="1" x14ac:dyDescent="0.2">
      <c r="A207" s="32" t="s">
        <v>188</v>
      </c>
      <c r="B207" s="13" t="s">
        <v>330</v>
      </c>
      <c r="C207" s="14" t="s">
        <v>332</v>
      </c>
      <c r="D207" s="29" t="s">
        <v>334</v>
      </c>
      <c r="E207" s="15">
        <v>41127</v>
      </c>
      <c r="F207" s="37">
        <f>E207+365</f>
        <v>41492</v>
      </c>
    </row>
    <row r="208" spans="1:6" ht="15" customHeight="1" x14ac:dyDescent="0.2">
      <c r="A208" s="82"/>
      <c r="B208" s="65"/>
      <c r="C208" s="83"/>
      <c r="D208" s="83"/>
      <c r="E208" s="15"/>
      <c r="F208" s="22"/>
    </row>
    <row r="209" spans="1:6" ht="15" customHeight="1" x14ac:dyDescent="0.2">
      <c r="A209" s="21"/>
      <c r="B209" s="13"/>
      <c r="C209" s="14"/>
      <c r="D209" s="13"/>
      <c r="E209" s="15"/>
      <c r="F209" s="22"/>
    </row>
    <row r="210" spans="1:6" ht="15" customHeight="1" x14ac:dyDescent="0.2">
      <c r="A210" s="21" t="s">
        <v>192</v>
      </c>
      <c r="B210" s="13" t="s">
        <v>86</v>
      </c>
      <c r="C210" s="14">
        <v>7940021945</v>
      </c>
      <c r="D210" s="13" t="s">
        <v>87</v>
      </c>
      <c r="E210" s="15">
        <v>40671</v>
      </c>
      <c r="F210" s="66">
        <f t="shared" ref="F210:F219" si="8">E210+365</f>
        <v>41036</v>
      </c>
    </row>
    <row r="211" spans="1:6" ht="15" customHeight="1" x14ac:dyDescent="0.2">
      <c r="A211" s="21" t="s">
        <v>192</v>
      </c>
      <c r="B211" s="13" t="s">
        <v>22</v>
      </c>
      <c r="C211" s="14" t="s">
        <v>80</v>
      </c>
      <c r="D211" s="13" t="s">
        <v>67</v>
      </c>
      <c r="E211" s="15">
        <v>40690</v>
      </c>
      <c r="F211" s="22">
        <f t="shared" si="8"/>
        <v>41055</v>
      </c>
    </row>
    <row r="212" spans="1:6" ht="15" customHeight="1" x14ac:dyDescent="0.2">
      <c r="A212" s="21" t="s">
        <v>192</v>
      </c>
      <c r="B212" s="13" t="s">
        <v>222</v>
      </c>
      <c r="C212" s="14" t="s">
        <v>223</v>
      </c>
      <c r="D212" s="13" t="s">
        <v>67</v>
      </c>
      <c r="E212" s="15">
        <v>41163</v>
      </c>
      <c r="F212" s="22">
        <f t="shared" si="8"/>
        <v>41528</v>
      </c>
    </row>
    <row r="213" spans="1:6" ht="15" customHeight="1" x14ac:dyDescent="0.2">
      <c r="A213" s="21" t="s">
        <v>192</v>
      </c>
      <c r="B213" s="13" t="s">
        <v>103</v>
      </c>
      <c r="C213" s="14">
        <v>11850006886</v>
      </c>
      <c r="D213" s="13" t="s">
        <v>160</v>
      </c>
      <c r="E213" s="15">
        <v>41163</v>
      </c>
      <c r="F213" s="30">
        <f t="shared" si="8"/>
        <v>41528</v>
      </c>
    </row>
    <row r="214" spans="1:6" ht="15" customHeight="1" x14ac:dyDescent="0.2">
      <c r="A214" s="21" t="s">
        <v>192</v>
      </c>
      <c r="B214" s="13" t="s">
        <v>174</v>
      </c>
      <c r="C214" s="14">
        <v>74971</v>
      </c>
      <c r="D214" s="13" t="s">
        <v>160</v>
      </c>
      <c r="E214" s="15">
        <v>41163</v>
      </c>
      <c r="F214" s="22">
        <f t="shared" si="8"/>
        <v>41528</v>
      </c>
    </row>
    <row r="215" spans="1:6" ht="15" customHeight="1" x14ac:dyDescent="0.2">
      <c r="A215" s="21" t="s">
        <v>192</v>
      </c>
      <c r="B215" s="13" t="s">
        <v>287</v>
      </c>
      <c r="C215" s="14">
        <v>12890026579</v>
      </c>
      <c r="D215" s="13" t="s">
        <v>160</v>
      </c>
      <c r="E215" s="15">
        <v>41163</v>
      </c>
      <c r="F215" s="22">
        <f t="shared" si="8"/>
        <v>41528</v>
      </c>
    </row>
    <row r="216" spans="1:6" ht="15" customHeight="1" x14ac:dyDescent="0.2">
      <c r="A216" s="21" t="s">
        <v>192</v>
      </c>
      <c r="B216" s="13" t="s">
        <v>148</v>
      </c>
      <c r="C216" s="14">
        <v>4030410732</v>
      </c>
      <c r="D216" s="13" t="s">
        <v>149</v>
      </c>
      <c r="E216" s="15">
        <v>40830</v>
      </c>
      <c r="F216" s="22">
        <f t="shared" si="8"/>
        <v>41195</v>
      </c>
    </row>
    <row r="217" spans="1:6" ht="15" customHeight="1" x14ac:dyDescent="0.2">
      <c r="A217" s="21" t="s">
        <v>192</v>
      </c>
      <c r="B217" s="13" t="s">
        <v>150</v>
      </c>
      <c r="C217" s="14">
        <v>4791</v>
      </c>
      <c r="D217" s="13" t="s">
        <v>1</v>
      </c>
      <c r="E217" s="15">
        <v>40830</v>
      </c>
      <c r="F217" s="22">
        <f t="shared" si="8"/>
        <v>41195</v>
      </c>
    </row>
    <row r="218" spans="1:6" ht="15" customHeight="1" x14ac:dyDescent="0.2">
      <c r="A218" s="21" t="s">
        <v>192</v>
      </c>
      <c r="B218" s="13" t="s">
        <v>22</v>
      </c>
      <c r="C218" s="14" t="s">
        <v>269</v>
      </c>
      <c r="D218" s="13" t="s">
        <v>67</v>
      </c>
      <c r="E218" s="15">
        <v>40830</v>
      </c>
      <c r="F218" s="22">
        <f t="shared" si="8"/>
        <v>41195</v>
      </c>
    </row>
    <row r="219" spans="1:6" ht="15" customHeight="1" x14ac:dyDescent="0.2">
      <c r="A219" s="32" t="s">
        <v>192</v>
      </c>
      <c r="B219" s="33" t="s">
        <v>350</v>
      </c>
      <c r="C219" s="31" t="s">
        <v>351</v>
      </c>
      <c r="D219" s="31" t="s">
        <v>346</v>
      </c>
      <c r="E219" s="97">
        <v>40830</v>
      </c>
      <c r="F219" s="42">
        <f t="shared" si="8"/>
        <v>41195</v>
      </c>
    </row>
    <row r="220" spans="1:6" ht="15" customHeight="1" x14ac:dyDescent="0.2">
      <c r="A220" s="32" t="s">
        <v>192</v>
      </c>
      <c r="B220" s="33" t="s">
        <v>354</v>
      </c>
      <c r="C220" s="31" t="s">
        <v>353</v>
      </c>
      <c r="D220" s="31" t="s">
        <v>346</v>
      </c>
      <c r="E220" s="97">
        <v>40830</v>
      </c>
      <c r="F220" s="42">
        <v>41196</v>
      </c>
    </row>
    <row r="221" spans="1:6" ht="15" customHeight="1" x14ac:dyDescent="0.2">
      <c r="A221" s="21" t="s">
        <v>192</v>
      </c>
      <c r="B221" s="13" t="s">
        <v>99</v>
      </c>
      <c r="C221" s="14">
        <v>3043</v>
      </c>
      <c r="D221" s="13" t="s">
        <v>46</v>
      </c>
      <c r="E221" s="15">
        <v>40837</v>
      </c>
      <c r="F221" s="22">
        <f>E221+365</f>
        <v>41202</v>
      </c>
    </row>
    <row r="222" spans="1:6" ht="15" customHeight="1" x14ac:dyDescent="0.2">
      <c r="A222" s="21" t="s">
        <v>192</v>
      </c>
      <c r="B222" s="13" t="s">
        <v>22</v>
      </c>
      <c r="C222" s="14" t="s">
        <v>208</v>
      </c>
      <c r="D222" s="13" t="s">
        <v>209</v>
      </c>
      <c r="E222" s="15">
        <v>40844</v>
      </c>
      <c r="F222" s="22">
        <f>E222+365</f>
        <v>41209</v>
      </c>
    </row>
    <row r="223" spans="1:6" ht="15" customHeight="1" x14ac:dyDescent="0.2">
      <c r="A223" s="21" t="s">
        <v>192</v>
      </c>
      <c r="B223" s="13" t="s">
        <v>12</v>
      </c>
      <c r="C223" s="14">
        <v>4771</v>
      </c>
      <c r="D223" s="14" t="s">
        <v>1</v>
      </c>
      <c r="E223" s="15">
        <v>41028</v>
      </c>
      <c r="F223" s="22">
        <f>E223+182</f>
        <v>41210</v>
      </c>
    </row>
    <row r="224" spans="1:6" ht="15" customHeight="1" x14ac:dyDescent="0.2">
      <c r="A224" s="21" t="s">
        <v>192</v>
      </c>
      <c r="B224" s="13" t="s">
        <v>23</v>
      </c>
      <c r="C224" s="14">
        <v>3846</v>
      </c>
      <c r="D224" s="13" t="s">
        <v>1</v>
      </c>
      <c r="E224" s="15">
        <v>40879</v>
      </c>
      <c r="F224" s="22">
        <f t="shared" ref="F224:F229" si="9">E224+365</f>
        <v>41244</v>
      </c>
    </row>
    <row r="225" spans="1:6" ht="15" customHeight="1" x14ac:dyDescent="0.2">
      <c r="A225" s="32" t="s">
        <v>192</v>
      </c>
      <c r="B225" s="33" t="s">
        <v>28</v>
      </c>
      <c r="C225" s="31" t="s">
        <v>274</v>
      </c>
      <c r="D225" s="31" t="s">
        <v>275</v>
      </c>
      <c r="E225" s="97">
        <v>40879</v>
      </c>
      <c r="F225" s="42">
        <f t="shared" si="9"/>
        <v>41244</v>
      </c>
    </row>
    <row r="226" spans="1:6" ht="15" customHeight="1" x14ac:dyDescent="0.2">
      <c r="A226" s="21" t="s">
        <v>192</v>
      </c>
      <c r="B226" s="13" t="s">
        <v>213</v>
      </c>
      <c r="C226" s="14" t="s">
        <v>214</v>
      </c>
      <c r="D226" s="13" t="s">
        <v>209</v>
      </c>
      <c r="E226" s="15">
        <v>40889</v>
      </c>
      <c r="F226" s="22">
        <f t="shared" si="9"/>
        <v>41254</v>
      </c>
    </row>
    <row r="227" spans="1:6" ht="15" customHeight="1" x14ac:dyDescent="0.2">
      <c r="A227" s="32" t="s">
        <v>192</v>
      </c>
      <c r="B227" s="33" t="s">
        <v>295</v>
      </c>
      <c r="C227" s="31" t="s">
        <v>349</v>
      </c>
      <c r="D227" s="31" t="s">
        <v>346</v>
      </c>
      <c r="E227" s="97">
        <v>40889</v>
      </c>
      <c r="F227" s="42">
        <f t="shared" si="9"/>
        <v>41254</v>
      </c>
    </row>
    <row r="228" spans="1:6" ht="15" customHeight="1" x14ac:dyDescent="0.2">
      <c r="A228" s="57" t="s">
        <v>192</v>
      </c>
      <c r="B228" s="58" t="s">
        <v>352</v>
      </c>
      <c r="C228" s="31" t="s">
        <v>369</v>
      </c>
      <c r="D228" s="31" t="s">
        <v>366</v>
      </c>
      <c r="E228" s="97">
        <v>40889</v>
      </c>
      <c r="F228" s="42">
        <f t="shared" si="9"/>
        <v>41254</v>
      </c>
    </row>
    <row r="229" spans="1:6" ht="15" customHeight="1" x14ac:dyDescent="0.2">
      <c r="A229" s="57" t="s">
        <v>192</v>
      </c>
      <c r="B229" s="58" t="s">
        <v>368</v>
      </c>
      <c r="C229" s="31" t="s">
        <v>367</v>
      </c>
      <c r="D229" s="31" t="s">
        <v>366</v>
      </c>
      <c r="E229" s="97">
        <v>40889</v>
      </c>
      <c r="F229" s="42">
        <f t="shared" si="9"/>
        <v>41254</v>
      </c>
    </row>
    <row r="230" spans="1:6" ht="15" customHeight="1" x14ac:dyDescent="0.2">
      <c r="A230" s="57" t="s">
        <v>192</v>
      </c>
      <c r="B230" s="58" t="s">
        <v>295</v>
      </c>
      <c r="C230" s="31" t="s">
        <v>382</v>
      </c>
      <c r="D230" s="31" t="s">
        <v>383</v>
      </c>
      <c r="E230" s="97">
        <v>40896</v>
      </c>
      <c r="F230" s="42">
        <v>41255</v>
      </c>
    </row>
    <row r="231" spans="1:6" ht="15" customHeight="1" x14ac:dyDescent="0.2">
      <c r="A231" s="21" t="s">
        <v>192</v>
      </c>
      <c r="B231" s="13" t="s">
        <v>16</v>
      </c>
      <c r="C231" s="14" t="s">
        <v>272</v>
      </c>
      <c r="D231" s="14" t="s">
        <v>17</v>
      </c>
      <c r="E231" s="15">
        <v>40893</v>
      </c>
      <c r="F231" s="22">
        <f t="shared" ref="F231:F255" si="10">E231+365</f>
        <v>41258</v>
      </c>
    </row>
    <row r="232" spans="1:6" ht="15" customHeight="1" x14ac:dyDescent="0.2">
      <c r="A232" s="21" t="s">
        <v>192</v>
      </c>
      <c r="B232" s="13" t="s">
        <v>71</v>
      </c>
      <c r="C232" s="14" t="s">
        <v>271</v>
      </c>
      <c r="D232" s="13" t="s">
        <v>67</v>
      </c>
      <c r="E232" s="15">
        <v>40896</v>
      </c>
      <c r="F232" s="22">
        <f t="shared" si="10"/>
        <v>41261</v>
      </c>
    </row>
    <row r="233" spans="1:6" ht="15" customHeight="1" x14ac:dyDescent="0.2">
      <c r="A233" s="32" t="s">
        <v>192</v>
      </c>
      <c r="B233" s="33" t="s">
        <v>273</v>
      </c>
      <c r="C233" s="31" t="s">
        <v>289</v>
      </c>
      <c r="D233" s="31" t="s">
        <v>67</v>
      </c>
      <c r="E233" s="97">
        <v>40896</v>
      </c>
      <c r="F233" s="42">
        <f t="shared" si="10"/>
        <v>41261</v>
      </c>
    </row>
    <row r="234" spans="1:6" ht="15" customHeight="1" x14ac:dyDescent="0.2">
      <c r="A234" s="21" t="s">
        <v>192</v>
      </c>
      <c r="B234" s="13" t="s">
        <v>172</v>
      </c>
      <c r="C234" s="14">
        <v>4155824</v>
      </c>
      <c r="D234" s="13" t="s">
        <v>17</v>
      </c>
      <c r="E234" s="15">
        <v>40906</v>
      </c>
      <c r="F234" s="22">
        <f t="shared" si="10"/>
        <v>41271</v>
      </c>
    </row>
    <row r="235" spans="1:6" ht="15" customHeight="1" x14ac:dyDescent="0.2">
      <c r="A235" s="21" t="s">
        <v>192</v>
      </c>
      <c r="B235" s="13" t="s">
        <v>33</v>
      </c>
      <c r="C235" s="14" t="s">
        <v>34</v>
      </c>
      <c r="D235" s="14" t="s">
        <v>35</v>
      </c>
      <c r="E235" s="15">
        <v>40927</v>
      </c>
      <c r="F235" s="22">
        <f t="shared" si="10"/>
        <v>41292</v>
      </c>
    </row>
    <row r="236" spans="1:6" ht="15" customHeight="1" x14ac:dyDescent="0.2">
      <c r="A236" s="21" t="s">
        <v>192</v>
      </c>
      <c r="B236" s="13" t="s">
        <v>36</v>
      </c>
      <c r="C236" s="14" t="s">
        <v>37</v>
      </c>
      <c r="D236" s="14" t="s">
        <v>35</v>
      </c>
      <c r="E236" s="15">
        <v>40927</v>
      </c>
      <c r="F236" s="22">
        <f t="shared" si="10"/>
        <v>41292</v>
      </c>
    </row>
    <row r="237" spans="1:6" ht="15" customHeight="1" x14ac:dyDescent="0.2">
      <c r="A237" s="21" t="s">
        <v>192</v>
      </c>
      <c r="B237" s="13" t="s">
        <v>38</v>
      </c>
      <c r="C237" s="14" t="s">
        <v>39</v>
      </c>
      <c r="D237" s="14" t="s">
        <v>35</v>
      </c>
      <c r="E237" s="15">
        <v>40927</v>
      </c>
      <c r="F237" s="22">
        <f t="shared" si="10"/>
        <v>41292</v>
      </c>
    </row>
    <row r="238" spans="1:6" ht="15" customHeight="1" x14ac:dyDescent="0.2">
      <c r="A238" s="44" t="s">
        <v>192</v>
      </c>
      <c r="B238" s="39" t="s">
        <v>28</v>
      </c>
      <c r="C238" s="40">
        <v>102200125</v>
      </c>
      <c r="D238" s="40" t="s">
        <v>29</v>
      </c>
      <c r="E238" s="41">
        <v>40927</v>
      </c>
      <c r="F238" s="43">
        <f t="shared" si="10"/>
        <v>41292</v>
      </c>
    </row>
    <row r="239" spans="1:6" ht="15" customHeight="1" thickBot="1" x14ac:dyDescent="0.25">
      <c r="A239" s="44" t="s">
        <v>192</v>
      </c>
      <c r="B239" s="39" t="s">
        <v>30</v>
      </c>
      <c r="C239" s="40">
        <v>5961012461</v>
      </c>
      <c r="D239" s="40" t="s">
        <v>29</v>
      </c>
      <c r="E239" s="41">
        <v>40927</v>
      </c>
      <c r="F239" s="43">
        <f t="shared" si="10"/>
        <v>41292</v>
      </c>
    </row>
    <row r="240" spans="1:6" ht="15" customHeight="1" x14ac:dyDescent="0.2">
      <c r="A240" s="16" t="s">
        <v>192</v>
      </c>
      <c r="B240" s="17" t="s">
        <v>31</v>
      </c>
      <c r="C240" s="18">
        <v>930649081</v>
      </c>
      <c r="D240" s="18" t="s">
        <v>32</v>
      </c>
      <c r="E240" s="19">
        <v>40927</v>
      </c>
      <c r="F240" s="20">
        <f t="shared" si="10"/>
        <v>41292</v>
      </c>
    </row>
    <row r="241" spans="1:6" ht="15" customHeight="1" x14ac:dyDescent="0.2">
      <c r="A241" s="21" t="s">
        <v>192</v>
      </c>
      <c r="B241" s="13" t="s">
        <v>20</v>
      </c>
      <c r="C241" s="14">
        <v>4030977758</v>
      </c>
      <c r="D241" s="14" t="s">
        <v>21</v>
      </c>
      <c r="E241" s="15">
        <v>40928</v>
      </c>
      <c r="F241" s="22">
        <f t="shared" si="10"/>
        <v>41293</v>
      </c>
    </row>
    <row r="242" spans="1:6" ht="15" customHeight="1" x14ac:dyDescent="0.2">
      <c r="A242" s="21" t="s">
        <v>192</v>
      </c>
      <c r="B242" s="13" t="s">
        <v>22</v>
      </c>
      <c r="C242" s="14">
        <v>600301531</v>
      </c>
      <c r="D242" s="14" t="s">
        <v>21</v>
      </c>
      <c r="E242" s="15">
        <v>40928</v>
      </c>
      <c r="F242" s="22">
        <f t="shared" si="10"/>
        <v>41293</v>
      </c>
    </row>
    <row r="243" spans="1:6" ht="15" customHeight="1" x14ac:dyDescent="0.2">
      <c r="A243" s="21" t="s">
        <v>192</v>
      </c>
      <c r="B243" s="13" t="s">
        <v>173</v>
      </c>
      <c r="C243" s="14">
        <v>1005401531</v>
      </c>
      <c r="D243" s="13" t="s">
        <v>149</v>
      </c>
      <c r="E243" s="15">
        <v>40928</v>
      </c>
      <c r="F243" s="22">
        <f t="shared" si="10"/>
        <v>41293</v>
      </c>
    </row>
    <row r="244" spans="1:6" ht="15" customHeight="1" x14ac:dyDescent="0.2">
      <c r="A244" s="21" t="s">
        <v>192</v>
      </c>
      <c r="B244" s="13" t="s">
        <v>215</v>
      </c>
      <c r="C244" s="14" t="s">
        <v>216</v>
      </c>
      <c r="D244" s="13" t="s">
        <v>87</v>
      </c>
      <c r="E244" s="15">
        <v>40939</v>
      </c>
      <c r="F244" s="22">
        <f t="shared" si="10"/>
        <v>41304</v>
      </c>
    </row>
    <row r="245" spans="1:6" ht="15" customHeight="1" x14ac:dyDescent="0.2">
      <c r="A245" s="85" t="s">
        <v>192</v>
      </c>
      <c r="B245" s="86" t="s">
        <v>306</v>
      </c>
      <c r="C245" s="52" t="s">
        <v>288</v>
      </c>
      <c r="D245" s="52" t="s">
        <v>1</v>
      </c>
      <c r="E245" s="96">
        <v>40940</v>
      </c>
      <c r="F245" s="53">
        <f t="shared" si="10"/>
        <v>41305</v>
      </c>
    </row>
    <row r="246" spans="1:6" ht="15" customHeight="1" x14ac:dyDescent="0.2">
      <c r="A246" s="44" t="s">
        <v>192</v>
      </c>
      <c r="B246" s="45" t="s">
        <v>25</v>
      </c>
      <c r="C246" s="40">
        <v>1880084038</v>
      </c>
      <c r="D246" s="40" t="s">
        <v>26</v>
      </c>
      <c r="E246" s="41">
        <v>40948</v>
      </c>
      <c r="F246" s="43">
        <f t="shared" si="10"/>
        <v>41313</v>
      </c>
    </row>
    <row r="247" spans="1:6" ht="15" customHeight="1" x14ac:dyDescent="0.2">
      <c r="A247" s="44" t="s">
        <v>192</v>
      </c>
      <c r="B247" s="45" t="s">
        <v>27</v>
      </c>
      <c r="C247" s="40">
        <v>101282</v>
      </c>
      <c r="D247" s="40" t="s">
        <v>26</v>
      </c>
      <c r="E247" s="41">
        <v>40948</v>
      </c>
      <c r="F247" s="43">
        <f t="shared" si="10"/>
        <v>41313</v>
      </c>
    </row>
    <row r="248" spans="1:6" ht="15" customHeight="1" x14ac:dyDescent="0.2">
      <c r="A248" s="21" t="s">
        <v>192</v>
      </c>
      <c r="B248" s="13" t="s">
        <v>71</v>
      </c>
      <c r="C248" s="14">
        <v>1850018317</v>
      </c>
      <c r="D248" s="13" t="s">
        <v>175</v>
      </c>
      <c r="E248" s="15">
        <v>40959</v>
      </c>
      <c r="F248" s="22">
        <f t="shared" si="10"/>
        <v>41324</v>
      </c>
    </row>
    <row r="249" spans="1:6" ht="15" customHeight="1" x14ac:dyDescent="0.2">
      <c r="A249" s="44" t="s">
        <v>192</v>
      </c>
      <c r="B249" s="45" t="s">
        <v>290</v>
      </c>
      <c r="C249" s="40" t="s">
        <v>291</v>
      </c>
      <c r="D249" s="39" t="s">
        <v>68</v>
      </c>
      <c r="E249" s="41">
        <v>40959</v>
      </c>
      <c r="F249" s="43">
        <f t="shared" si="10"/>
        <v>41324</v>
      </c>
    </row>
    <row r="250" spans="1:6" ht="15" customHeight="1" x14ac:dyDescent="0.2">
      <c r="A250" s="32" t="s">
        <v>192</v>
      </c>
      <c r="B250" s="33" t="s">
        <v>315</v>
      </c>
      <c r="C250" s="31" t="s">
        <v>321</v>
      </c>
      <c r="D250" s="31" t="s">
        <v>294</v>
      </c>
      <c r="E250" s="97">
        <v>40980</v>
      </c>
      <c r="F250" s="42">
        <f t="shared" si="10"/>
        <v>41345</v>
      </c>
    </row>
    <row r="251" spans="1:6" ht="15" customHeight="1" x14ac:dyDescent="0.2">
      <c r="A251" s="21" t="s">
        <v>192</v>
      </c>
      <c r="B251" s="13" t="s">
        <v>103</v>
      </c>
      <c r="C251" s="14">
        <v>598400465</v>
      </c>
      <c r="D251" s="13" t="s">
        <v>24</v>
      </c>
      <c r="E251" s="15">
        <v>40991</v>
      </c>
      <c r="F251" s="22">
        <f t="shared" si="10"/>
        <v>41356</v>
      </c>
    </row>
    <row r="252" spans="1:6" ht="15" customHeight="1" x14ac:dyDescent="0.2">
      <c r="A252" s="44" t="s">
        <v>192</v>
      </c>
      <c r="B252" s="45" t="s">
        <v>69</v>
      </c>
      <c r="C252" s="40">
        <v>797101325</v>
      </c>
      <c r="D252" s="39" t="s">
        <v>24</v>
      </c>
      <c r="E252" s="41">
        <v>40991</v>
      </c>
      <c r="F252" s="43">
        <f t="shared" si="10"/>
        <v>41356</v>
      </c>
    </row>
    <row r="253" spans="1:6" ht="15" customHeight="1" x14ac:dyDescent="0.2">
      <c r="A253" s="44" t="s">
        <v>192</v>
      </c>
      <c r="B253" s="45" t="s">
        <v>81</v>
      </c>
      <c r="C253" s="40" t="s">
        <v>82</v>
      </c>
      <c r="D253" s="39" t="s">
        <v>67</v>
      </c>
      <c r="E253" s="41">
        <v>40991</v>
      </c>
      <c r="F253" s="43">
        <f t="shared" si="10"/>
        <v>41356</v>
      </c>
    </row>
    <row r="254" spans="1:6" ht="15" customHeight="1" x14ac:dyDescent="0.2">
      <c r="A254" s="85" t="s">
        <v>192</v>
      </c>
      <c r="B254" s="86" t="s">
        <v>81</v>
      </c>
      <c r="C254" s="52" t="s">
        <v>299</v>
      </c>
      <c r="D254" s="52" t="s">
        <v>300</v>
      </c>
      <c r="E254" s="96">
        <v>40991</v>
      </c>
      <c r="F254" s="53">
        <f t="shared" si="10"/>
        <v>41356</v>
      </c>
    </row>
    <row r="255" spans="1:6" ht="15" customHeight="1" x14ac:dyDescent="0.2">
      <c r="A255" s="32" t="s">
        <v>192</v>
      </c>
      <c r="B255" s="33" t="s">
        <v>22</v>
      </c>
      <c r="C255" s="31" t="s">
        <v>296</v>
      </c>
      <c r="D255" s="31" t="s">
        <v>300</v>
      </c>
      <c r="E255" s="97">
        <v>40991</v>
      </c>
      <c r="F255" s="42">
        <f t="shared" si="10"/>
        <v>41356</v>
      </c>
    </row>
    <row r="256" spans="1:6" ht="15" customHeight="1" x14ac:dyDescent="0.2">
      <c r="A256" s="79" t="s">
        <v>192</v>
      </c>
      <c r="B256" s="80" t="s">
        <v>427</v>
      </c>
      <c r="C256" s="81" t="s">
        <v>426</v>
      </c>
      <c r="D256" s="81" t="s">
        <v>67</v>
      </c>
      <c r="E256" s="97">
        <v>41025</v>
      </c>
      <c r="F256" s="42">
        <v>41377</v>
      </c>
    </row>
    <row r="257" spans="1:6" ht="15" customHeight="1" x14ac:dyDescent="0.2">
      <c r="A257" s="32" t="s">
        <v>192</v>
      </c>
      <c r="B257" s="33" t="s">
        <v>315</v>
      </c>
      <c r="C257" s="31" t="s">
        <v>316</v>
      </c>
      <c r="D257" s="31" t="s">
        <v>318</v>
      </c>
      <c r="E257" s="97">
        <v>41025</v>
      </c>
      <c r="F257" s="42">
        <f>E257+365</f>
        <v>41390</v>
      </c>
    </row>
    <row r="258" spans="1:6" ht="15" customHeight="1" x14ac:dyDescent="0.2">
      <c r="A258" s="85" t="s">
        <v>192</v>
      </c>
      <c r="B258" s="86" t="s">
        <v>315</v>
      </c>
      <c r="C258" s="52" t="s">
        <v>317</v>
      </c>
      <c r="D258" s="52" t="s">
        <v>318</v>
      </c>
      <c r="E258" s="96">
        <v>41025</v>
      </c>
      <c r="F258" s="53">
        <f>E258+365</f>
        <v>41390</v>
      </c>
    </row>
    <row r="259" spans="1:6" ht="15" customHeight="1" x14ac:dyDescent="0.2">
      <c r="A259" s="44" t="s">
        <v>192</v>
      </c>
      <c r="B259" s="45" t="s">
        <v>81</v>
      </c>
      <c r="C259" s="40" t="s">
        <v>268</v>
      </c>
      <c r="D259" s="39" t="s">
        <v>67</v>
      </c>
      <c r="E259" s="41">
        <v>41025</v>
      </c>
      <c r="F259" s="46">
        <f>E259+365</f>
        <v>41390</v>
      </c>
    </row>
    <row r="260" spans="1:6" ht="15" customHeight="1" x14ac:dyDescent="0.2">
      <c r="A260" s="79" t="s">
        <v>192</v>
      </c>
      <c r="B260" s="80" t="s">
        <v>427</v>
      </c>
      <c r="C260" s="81" t="s">
        <v>428</v>
      </c>
      <c r="D260" s="81" t="s">
        <v>327</v>
      </c>
      <c r="E260" s="97">
        <v>41025</v>
      </c>
      <c r="F260" s="42">
        <v>41390</v>
      </c>
    </row>
    <row r="261" spans="1:6" ht="15" customHeight="1" x14ac:dyDescent="0.2">
      <c r="A261" s="77" t="s">
        <v>192</v>
      </c>
      <c r="B261" s="78" t="s">
        <v>427</v>
      </c>
      <c r="C261" s="92" t="s">
        <v>429</v>
      </c>
      <c r="D261" s="92" t="s">
        <v>366</v>
      </c>
      <c r="E261" s="96">
        <v>41025</v>
      </c>
      <c r="F261" s="53">
        <v>41390</v>
      </c>
    </row>
    <row r="262" spans="1:6" ht="15" customHeight="1" x14ac:dyDescent="0.2">
      <c r="A262" s="21" t="s">
        <v>192</v>
      </c>
      <c r="B262" s="13" t="s">
        <v>2</v>
      </c>
      <c r="C262" s="14">
        <v>9631</v>
      </c>
      <c r="D262" s="14" t="s">
        <v>1</v>
      </c>
      <c r="E262" s="15">
        <v>41026</v>
      </c>
      <c r="F262" s="22">
        <f t="shared" ref="F262:F268" si="11">E262+365</f>
        <v>41391</v>
      </c>
    </row>
    <row r="263" spans="1:6" ht="15" customHeight="1" x14ac:dyDescent="0.2">
      <c r="A263" s="21" t="s">
        <v>192</v>
      </c>
      <c r="B263" s="13" t="s">
        <v>234</v>
      </c>
      <c r="C263" s="14">
        <v>412</v>
      </c>
      <c r="D263" s="14" t="s">
        <v>1</v>
      </c>
      <c r="E263" s="68">
        <v>41029</v>
      </c>
      <c r="F263" s="22">
        <f t="shared" si="11"/>
        <v>41394</v>
      </c>
    </row>
    <row r="264" spans="1:6" ht="15" customHeight="1" x14ac:dyDescent="0.2">
      <c r="A264" s="44" t="s">
        <v>192</v>
      </c>
      <c r="B264" s="45" t="s">
        <v>234</v>
      </c>
      <c r="C264" s="40">
        <v>3481</v>
      </c>
      <c r="D264" s="40" t="s">
        <v>1</v>
      </c>
      <c r="E264" s="41">
        <v>41029</v>
      </c>
      <c r="F264" s="43">
        <f t="shared" si="11"/>
        <v>41394</v>
      </c>
    </row>
    <row r="265" spans="1:6" ht="15" customHeight="1" x14ac:dyDescent="0.2">
      <c r="A265" s="21" t="s">
        <v>192</v>
      </c>
      <c r="B265" s="13" t="s">
        <v>22</v>
      </c>
      <c r="C265" s="14">
        <v>1006321636</v>
      </c>
      <c r="D265" s="13" t="s">
        <v>68</v>
      </c>
      <c r="E265" s="15">
        <v>41033</v>
      </c>
      <c r="F265" s="22">
        <f t="shared" si="11"/>
        <v>41398</v>
      </c>
    </row>
    <row r="266" spans="1:6" ht="15" customHeight="1" x14ac:dyDescent="0.2">
      <c r="A266" s="21" t="s">
        <v>192</v>
      </c>
      <c r="B266" s="13" t="s">
        <v>71</v>
      </c>
      <c r="C266" s="14">
        <v>8870050325</v>
      </c>
      <c r="D266" s="13" t="s">
        <v>70</v>
      </c>
      <c r="E266" s="15">
        <v>41036</v>
      </c>
      <c r="F266" s="22">
        <f t="shared" si="11"/>
        <v>41401</v>
      </c>
    </row>
    <row r="267" spans="1:6" ht="15" customHeight="1" x14ac:dyDescent="0.2">
      <c r="A267" s="21" t="s">
        <v>192</v>
      </c>
      <c r="B267" s="13" t="s">
        <v>55</v>
      </c>
      <c r="C267" s="14" t="s">
        <v>56</v>
      </c>
      <c r="D267" s="13" t="s">
        <v>1</v>
      </c>
      <c r="E267" s="15">
        <v>41038</v>
      </c>
      <c r="F267" s="22">
        <f t="shared" si="11"/>
        <v>41403</v>
      </c>
    </row>
    <row r="268" spans="1:6" ht="15" customHeight="1" x14ac:dyDescent="0.2">
      <c r="A268" s="21" t="s">
        <v>192</v>
      </c>
      <c r="B268" s="13" t="s">
        <v>71</v>
      </c>
      <c r="C268" s="14">
        <v>9910037176</v>
      </c>
      <c r="D268" s="13" t="s">
        <v>87</v>
      </c>
      <c r="E268" s="15">
        <v>41040</v>
      </c>
      <c r="F268" s="47">
        <f t="shared" si="11"/>
        <v>41405</v>
      </c>
    </row>
    <row r="269" spans="1:6" ht="15" customHeight="1" x14ac:dyDescent="0.2">
      <c r="A269" s="56" t="s">
        <v>192</v>
      </c>
      <c r="B269" s="87" t="s">
        <v>295</v>
      </c>
      <c r="C269" s="52" t="s">
        <v>437</v>
      </c>
      <c r="D269" s="52" t="s">
        <v>436</v>
      </c>
      <c r="E269" s="96">
        <v>41040</v>
      </c>
      <c r="F269" s="53">
        <v>41405</v>
      </c>
    </row>
    <row r="270" spans="1:6" ht="15" customHeight="1" x14ac:dyDescent="0.2">
      <c r="A270" s="56" t="s">
        <v>192</v>
      </c>
      <c r="B270" s="87" t="s">
        <v>352</v>
      </c>
      <c r="C270" s="2" t="s">
        <v>438</v>
      </c>
      <c r="D270" s="2" t="s">
        <v>436</v>
      </c>
      <c r="E270" s="98">
        <v>41040</v>
      </c>
      <c r="F270" s="95">
        <v>41405</v>
      </c>
    </row>
    <row r="271" spans="1:6" ht="15" customHeight="1" x14ac:dyDescent="0.2">
      <c r="A271" s="56" t="s">
        <v>192</v>
      </c>
      <c r="B271" s="87" t="s">
        <v>295</v>
      </c>
      <c r="C271" s="2" t="s">
        <v>439</v>
      </c>
      <c r="D271" s="2" t="s">
        <v>436</v>
      </c>
      <c r="E271" s="98">
        <v>41043</v>
      </c>
      <c r="F271" s="95">
        <v>41408</v>
      </c>
    </row>
    <row r="272" spans="1:6" ht="15" customHeight="1" x14ac:dyDescent="0.2">
      <c r="A272" s="32" t="s">
        <v>192</v>
      </c>
      <c r="B272" s="33" t="s">
        <v>55</v>
      </c>
      <c r="C272" s="31" t="s">
        <v>325</v>
      </c>
      <c r="D272" s="31" t="s">
        <v>1</v>
      </c>
      <c r="E272" s="97">
        <v>41072</v>
      </c>
      <c r="F272" s="42">
        <f>E272+365</f>
        <v>41437</v>
      </c>
    </row>
    <row r="273" spans="1:6" ht="15" customHeight="1" x14ac:dyDescent="0.2">
      <c r="A273" s="44" t="s">
        <v>192</v>
      </c>
      <c r="B273" s="45" t="s">
        <v>33</v>
      </c>
      <c r="C273" s="40">
        <v>4156576</v>
      </c>
      <c r="D273" s="39" t="s">
        <v>105</v>
      </c>
      <c r="E273" s="41">
        <v>41133</v>
      </c>
      <c r="F273" s="88">
        <f>E273+365</f>
        <v>41498</v>
      </c>
    </row>
    <row r="274" spans="1:6" ht="15" customHeight="1" x14ac:dyDescent="0.2">
      <c r="A274" s="44" t="s">
        <v>192</v>
      </c>
      <c r="B274" s="45" t="s">
        <v>22</v>
      </c>
      <c r="C274" s="40" t="s">
        <v>254</v>
      </c>
      <c r="D274" s="40" t="s">
        <v>255</v>
      </c>
      <c r="E274" s="41">
        <v>41163</v>
      </c>
      <c r="F274" s="43">
        <f>E274+365</f>
        <v>41528</v>
      </c>
    </row>
    <row r="275" spans="1:6" ht="15" customHeight="1" x14ac:dyDescent="0.2">
      <c r="A275" s="44" t="s">
        <v>192</v>
      </c>
      <c r="B275" s="45" t="s">
        <v>220</v>
      </c>
      <c r="C275" s="40" t="s">
        <v>256</v>
      </c>
      <c r="D275" s="40" t="s">
        <v>255</v>
      </c>
      <c r="E275" s="41">
        <v>41163</v>
      </c>
      <c r="F275" s="43">
        <f>E275+365</f>
        <v>41528</v>
      </c>
    </row>
  </sheetData>
  <sheetProtection selectLockedCells="1" selectUnlockedCells="1"/>
  <mergeCells count="1">
    <mergeCell ref="B2:C2"/>
  </mergeCells>
  <phoneticPr fontId="3" type="noConversion"/>
  <conditionalFormatting sqref="F240:F244 F248 F250:F251 F255:F256 F62:F72 F131:F136 F191:F192 F200 F266 F74:F88 F5:F54 F120:F129 F209:F234 F58:F60 F139 F143:F151 F155:F166 F168:F170 F194:F197 F173:F189">
    <cfRule type="cellIs" dxfId="294" priority="136" stopIfTrue="1" operator="lessThanOrEqual">
      <formula>$A$2</formula>
    </cfRule>
    <cfRule type="cellIs" dxfId="293" priority="137" stopIfTrue="1" operator="lessThanOrEqual">
      <formula>$A$2+30</formula>
    </cfRule>
    <cfRule type="cellIs" dxfId="292" priority="138" stopIfTrue="1" operator="lessThanOrEqual">
      <formula>$A$2+60</formula>
    </cfRule>
  </conditionalFormatting>
  <conditionalFormatting sqref="F89:F95">
    <cfRule type="cellIs" dxfId="291" priority="133" stopIfTrue="1" operator="lessThanOrEqual">
      <formula>$A$2</formula>
    </cfRule>
    <cfRule type="cellIs" dxfId="290" priority="134" stopIfTrue="1" operator="lessThanOrEqual">
      <formula>$A$2+30</formula>
    </cfRule>
    <cfRule type="cellIs" dxfId="289" priority="135" stopIfTrue="1" operator="lessThanOrEqual">
      <formula>$A$2+60</formula>
    </cfRule>
  </conditionalFormatting>
  <conditionalFormatting sqref="F257">
    <cfRule type="cellIs" dxfId="288" priority="127" stopIfTrue="1" operator="lessThanOrEqual">
      <formula>$A$2</formula>
    </cfRule>
    <cfRule type="cellIs" dxfId="287" priority="128" stopIfTrue="1" operator="lessThanOrEqual">
      <formula>$A$2+30</formula>
    </cfRule>
    <cfRule type="cellIs" dxfId="286" priority="129" stopIfTrue="1" operator="lessThanOrEqual">
      <formula>$A$2+60</formula>
    </cfRule>
  </conditionalFormatting>
  <conditionalFormatting sqref="F198">
    <cfRule type="cellIs" dxfId="285" priority="124" stopIfTrue="1" operator="lessThanOrEqual">
      <formula>$A$2</formula>
    </cfRule>
    <cfRule type="cellIs" dxfId="284" priority="125" stopIfTrue="1" operator="lessThanOrEqual">
      <formula>$A$2+30</formula>
    </cfRule>
    <cfRule type="cellIs" dxfId="283" priority="126" stopIfTrue="1" operator="lessThanOrEqual">
      <formula>$A$2+60</formula>
    </cfRule>
  </conditionalFormatting>
  <conditionalFormatting sqref="F193">
    <cfRule type="cellIs" dxfId="282" priority="118" stopIfTrue="1" operator="lessThanOrEqual">
      <formula>$A$2</formula>
    </cfRule>
    <cfRule type="cellIs" dxfId="281" priority="119" stopIfTrue="1" operator="lessThanOrEqual">
      <formula>$A$2+30</formula>
    </cfRule>
    <cfRule type="cellIs" dxfId="280" priority="120" stopIfTrue="1" operator="lessThanOrEqual">
      <formula>$A$2+60</formula>
    </cfRule>
  </conditionalFormatting>
  <conditionalFormatting sqref="F260">
    <cfRule type="cellIs" dxfId="279" priority="112" stopIfTrue="1" operator="lessThanOrEqual">
      <formula>$A$2</formula>
    </cfRule>
    <cfRule type="cellIs" dxfId="278" priority="113" stopIfTrue="1" operator="lessThanOrEqual">
      <formula>$A$2+30</formula>
    </cfRule>
    <cfRule type="cellIs" dxfId="277" priority="114" stopIfTrue="1" operator="lessThanOrEqual">
      <formula>$A$2+60</formula>
    </cfRule>
  </conditionalFormatting>
  <conditionalFormatting sqref="F199">
    <cfRule type="cellIs" dxfId="276" priority="109" stopIfTrue="1" operator="lessThanOrEqual">
      <formula>$A$2</formula>
    </cfRule>
    <cfRule type="cellIs" dxfId="275" priority="110" stopIfTrue="1" operator="lessThanOrEqual">
      <formula>$A$2+30</formula>
    </cfRule>
    <cfRule type="cellIs" dxfId="274" priority="111" stopIfTrue="1" operator="lessThanOrEqual">
      <formula>$A$2+60</formula>
    </cfRule>
  </conditionalFormatting>
  <conditionalFormatting sqref="F262:F263">
    <cfRule type="cellIs" dxfId="273" priority="106" stopIfTrue="1" operator="lessThanOrEqual">
      <formula>$A$2</formula>
    </cfRule>
    <cfRule type="cellIs" dxfId="272" priority="107" stopIfTrue="1" operator="lessThanOrEqual">
      <formula>$A$2+30</formula>
    </cfRule>
    <cfRule type="cellIs" dxfId="271" priority="108" stopIfTrue="1" operator="lessThanOrEqual">
      <formula>$A$2+60</formula>
    </cfRule>
  </conditionalFormatting>
  <conditionalFormatting sqref="F201">
    <cfRule type="cellIs" dxfId="270" priority="100" stopIfTrue="1" operator="lessThanOrEqual">
      <formula>$A$2</formula>
    </cfRule>
    <cfRule type="cellIs" dxfId="269" priority="101" stopIfTrue="1" operator="lessThanOrEqual">
      <formula>$A$2+30</formula>
    </cfRule>
    <cfRule type="cellIs" dxfId="268" priority="102" stopIfTrue="1" operator="lessThanOrEqual">
      <formula>$A$2+60</formula>
    </cfRule>
  </conditionalFormatting>
  <conditionalFormatting sqref="F265">
    <cfRule type="cellIs" dxfId="267" priority="97" stopIfTrue="1" operator="lessThanOrEqual">
      <formula>$A$2</formula>
    </cfRule>
    <cfRule type="cellIs" dxfId="266" priority="98" stopIfTrue="1" operator="lessThanOrEqual">
      <formula>$A$2+30</formula>
    </cfRule>
    <cfRule type="cellIs" dxfId="265" priority="99" stopIfTrue="1" operator="lessThanOrEqual">
      <formula>$A$2+60</formula>
    </cfRule>
  </conditionalFormatting>
  <conditionalFormatting sqref="F202">
    <cfRule type="cellIs" dxfId="264" priority="94" stopIfTrue="1" operator="lessThanOrEqual">
      <formula>$A$2</formula>
    </cfRule>
    <cfRule type="cellIs" dxfId="263" priority="95" stopIfTrue="1" operator="lessThanOrEqual">
      <formula>$A$2+30</formula>
    </cfRule>
    <cfRule type="cellIs" dxfId="262" priority="96" stopIfTrue="1" operator="lessThanOrEqual">
      <formula>$A$2+60</formula>
    </cfRule>
  </conditionalFormatting>
  <conditionalFormatting sqref="F203">
    <cfRule type="cellIs" dxfId="261" priority="91" stopIfTrue="1" operator="lessThanOrEqual">
      <formula>$A$2</formula>
    </cfRule>
    <cfRule type="cellIs" dxfId="260" priority="92" stopIfTrue="1" operator="lessThanOrEqual">
      <formula>$A$2+30</formula>
    </cfRule>
    <cfRule type="cellIs" dxfId="259" priority="93" stopIfTrue="1" operator="lessThanOrEqual">
      <formula>$A$2+60</formula>
    </cfRule>
  </conditionalFormatting>
  <conditionalFormatting sqref="F137:F138 F140">
    <cfRule type="cellIs" dxfId="258" priority="88" stopIfTrue="1" operator="lessThanOrEqual">
      <formula>$A$2</formula>
    </cfRule>
    <cfRule type="cellIs" dxfId="257" priority="89" stopIfTrue="1" operator="lessThanOrEqual">
      <formula>$A$2+30</formula>
    </cfRule>
    <cfRule type="cellIs" dxfId="256" priority="90" stopIfTrue="1" operator="lessThanOrEqual">
      <formula>$A$2+60</formula>
    </cfRule>
  </conditionalFormatting>
  <conditionalFormatting sqref="F97:F98">
    <cfRule type="cellIs" dxfId="255" priority="82" stopIfTrue="1" operator="lessThanOrEqual">
      <formula>$A$2</formula>
    </cfRule>
    <cfRule type="cellIs" dxfId="254" priority="83" stopIfTrue="1" operator="lessThanOrEqual">
      <formula>$A$2+30</formula>
    </cfRule>
    <cfRule type="cellIs" dxfId="253" priority="84" stopIfTrue="1" operator="lessThanOrEqual">
      <formula>$A$2+60</formula>
    </cfRule>
  </conditionalFormatting>
  <conditionalFormatting sqref="F96">
    <cfRule type="cellIs" dxfId="252" priority="85" stopIfTrue="1" operator="lessThanOrEqual">
      <formula>$A$2</formula>
    </cfRule>
    <cfRule type="cellIs" dxfId="251" priority="86" stopIfTrue="1" operator="lessThanOrEqual">
      <formula>$A$2+30</formula>
    </cfRule>
    <cfRule type="cellIs" dxfId="250" priority="87" stopIfTrue="1" operator="lessThanOrEqual">
      <formula>$A$2+60</formula>
    </cfRule>
  </conditionalFormatting>
  <conditionalFormatting sqref="F167">
    <cfRule type="cellIs" dxfId="249" priority="73" stopIfTrue="1" operator="lessThanOrEqual">
      <formula>$A$2</formula>
    </cfRule>
    <cfRule type="cellIs" dxfId="248" priority="74" stopIfTrue="1" operator="lessThanOrEqual">
      <formula>$A$2+30</formula>
    </cfRule>
    <cfRule type="cellIs" dxfId="247" priority="75" stopIfTrue="1" operator="lessThanOrEqual">
      <formula>$A$2+60</formula>
    </cfRule>
  </conditionalFormatting>
  <conditionalFormatting sqref="F99:F100">
    <cfRule type="cellIs" dxfId="246" priority="58" stopIfTrue="1" operator="lessThanOrEqual">
      <formula>$A$2</formula>
    </cfRule>
    <cfRule type="cellIs" dxfId="245" priority="59" stopIfTrue="1" operator="lessThanOrEqual">
      <formula>$A$2+30</formula>
    </cfRule>
    <cfRule type="cellIs" dxfId="244" priority="60" stopIfTrue="1" operator="lessThanOrEqual">
      <formula>$A$2+60</formula>
    </cfRule>
  </conditionalFormatting>
  <conditionalFormatting sqref="F101 F105">
    <cfRule type="cellIs" dxfId="243" priority="61" stopIfTrue="1" operator="lessThanOrEqual">
      <formula>$A$2</formula>
    </cfRule>
    <cfRule type="cellIs" dxfId="242" priority="62" stopIfTrue="1" operator="lessThanOrEqual">
      <formula>$A$2+30</formula>
    </cfRule>
    <cfRule type="cellIs" dxfId="241" priority="63" stopIfTrue="1" operator="lessThanOrEqual">
      <formula>$A$2+60</formula>
    </cfRule>
  </conditionalFormatting>
  <conditionalFormatting sqref="F267:F268">
    <cfRule type="cellIs" dxfId="240" priority="55" stopIfTrue="1" operator="lessThanOrEqual">
      <formula>$A$2</formula>
    </cfRule>
    <cfRule type="cellIs" dxfId="239" priority="56" stopIfTrue="1" operator="lessThanOrEqual">
      <formula>$A$2+30</formula>
    </cfRule>
    <cfRule type="cellIs" dxfId="238" priority="57" stopIfTrue="1" operator="lessThanOrEqual">
      <formula>$A$2+60</formula>
    </cfRule>
  </conditionalFormatting>
  <conditionalFormatting sqref="F204">
    <cfRule type="cellIs" dxfId="237" priority="52" stopIfTrue="1" operator="lessThanOrEqual">
      <formula>$A$2</formula>
    </cfRule>
    <cfRule type="cellIs" dxfId="236" priority="53" stopIfTrue="1" operator="lessThanOrEqual">
      <formula>$A$2+30</formula>
    </cfRule>
    <cfRule type="cellIs" dxfId="235" priority="54" stopIfTrue="1" operator="lessThanOrEqual">
      <formula>$A$2+60</formula>
    </cfRule>
  </conditionalFormatting>
  <conditionalFormatting sqref="F102:F104">
    <cfRule type="cellIs" dxfId="234" priority="49" stopIfTrue="1" operator="lessThanOrEqual">
      <formula>$A$2</formula>
    </cfRule>
    <cfRule type="cellIs" dxfId="233" priority="50" stopIfTrue="1" operator="lessThanOrEqual">
      <formula>$A$2+30</formula>
    </cfRule>
    <cfRule type="cellIs" dxfId="232" priority="51" stopIfTrue="1" operator="lessThanOrEqual">
      <formula>$A$2+60</formula>
    </cfRule>
  </conditionalFormatting>
  <conditionalFormatting sqref="F152">
    <cfRule type="cellIs" dxfId="231" priority="46" stopIfTrue="1" operator="lessThanOrEqual">
      <formula>$A$2</formula>
    </cfRule>
    <cfRule type="cellIs" dxfId="230" priority="47" stopIfTrue="1" operator="lessThanOrEqual">
      <formula>$A$2+30</formula>
    </cfRule>
    <cfRule type="cellIs" dxfId="229" priority="48" stopIfTrue="1" operator="lessThanOrEqual">
      <formula>$A$2+60</formula>
    </cfRule>
  </conditionalFormatting>
  <conditionalFormatting sqref="F205:F206 F208">
    <cfRule type="cellIs" dxfId="228" priority="40" stopIfTrue="1" operator="lessThanOrEqual">
      <formula>$A$2</formula>
    </cfRule>
    <cfRule type="cellIs" dxfId="227" priority="41" stopIfTrue="1" operator="lessThanOrEqual">
      <formula>$A$2+30</formula>
    </cfRule>
    <cfRule type="cellIs" dxfId="226" priority="42" stopIfTrue="1" operator="lessThanOrEqual">
      <formula>$A$2+60</formula>
    </cfRule>
  </conditionalFormatting>
  <conditionalFormatting sqref="F272">
    <cfRule type="cellIs" dxfId="225" priority="37" stopIfTrue="1" operator="lessThanOrEqual">
      <formula>$A$2</formula>
    </cfRule>
    <cfRule type="cellIs" dxfId="224" priority="38" stopIfTrue="1" operator="lessThanOrEqual">
      <formula>$A$2+30</formula>
    </cfRule>
    <cfRule type="cellIs" dxfId="223" priority="39" stopIfTrue="1" operator="lessThanOrEqual">
      <formula>$A$2+60</formula>
    </cfRule>
  </conditionalFormatting>
  <conditionalFormatting sqref="F153">
    <cfRule type="cellIs" dxfId="222" priority="34" stopIfTrue="1" operator="lessThanOrEqual">
      <formula>$A$2</formula>
    </cfRule>
    <cfRule type="cellIs" dxfId="221" priority="35" stopIfTrue="1" operator="lessThanOrEqual">
      <formula>$A$2+30</formula>
    </cfRule>
    <cfRule type="cellIs" dxfId="220" priority="36" stopIfTrue="1" operator="lessThanOrEqual">
      <formula>$A$2+60</formula>
    </cfRule>
  </conditionalFormatting>
  <conditionalFormatting sqref="F106:F109">
    <cfRule type="cellIs" dxfId="219" priority="25" stopIfTrue="1" operator="lessThanOrEqual">
      <formula>$A$2</formula>
    </cfRule>
    <cfRule type="cellIs" dxfId="218" priority="26" stopIfTrue="1" operator="lessThanOrEqual">
      <formula>$A$2+30</formula>
    </cfRule>
    <cfRule type="cellIs" dxfId="217" priority="27" stopIfTrue="1" operator="lessThanOrEqual">
      <formula>$A$2+60</formula>
    </cfRule>
  </conditionalFormatting>
  <conditionalFormatting sqref="F110:F112">
    <cfRule type="cellIs" dxfId="216" priority="22" stopIfTrue="1" operator="lessThanOrEqual">
      <formula>$A$2</formula>
    </cfRule>
    <cfRule type="cellIs" dxfId="215" priority="23" stopIfTrue="1" operator="lessThanOrEqual">
      <formula>$A$2+30</formula>
    </cfRule>
    <cfRule type="cellIs" dxfId="214" priority="24" stopIfTrue="1" operator="lessThanOrEqual">
      <formula>$A$2+60</formula>
    </cfRule>
  </conditionalFormatting>
  <conditionalFormatting sqref="F207">
    <cfRule type="cellIs" dxfId="213" priority="19" stopIfTrue="1" operator="lessThanOrEqual">
      <formula>$A$2</formula>
    </cfRule>
    <cfRule type="cellIs" dxfId="212" priority="20" stopIfTrue="1" operator="lessThanOrEqual">
      <formula>$A$2+30</formula>
    </cfRule>
    <cfRule type="cellIs" dxfId="211" priority="21" stopIfTrue="1" operator="lessThanOrEqual">
      <formula>$A$2+60</formula>
    </cfRule>
  </conditionalFormatting>
  <conditionalFormatting sqref="F55:F57">
    <cfRule type="cellIs" dxfId="210" priority="16" stopIfTrue="1" operator="lessThanOrEqual">
      <formula>$A$2</formula>
    </cfRule>
    <cfRule type="cellIs" dxfId="209" priority="17" stopIfTrue="1" operator="lessThanOrEqual">
      <formula>$A$2+30</formula>
    </cfRule>
    <cfRule type="cellIs" dxfId="208" priority="18" stopIfTrue="1" operator="lessThanOrEqual">
      <formula>$A$2+60</formula>
    </cfRule>
  </conditionalFormatting>
  <conditionalFormatting sqref="F113:F115">
    <cfRule type="cellIs" dxfId="207" priority="13" stopIfTrue="1" operator="lessThanOrEqual">
      <formula>$A$2</formula>
    </cfRule>
    <cfRule type="cellIs" dxfId="206" priority="14" stopIfTrue="1" operator="lessThanOrEqual">
      <formula>$A$2+30</formula>
    </cfRule>
    <cfRule type="cellIs" dxfId="205" priority="15" stopIfTrue="1" operator="lessThanOrEqual">
      <formula>$A$2+60</formula>
    </cfRule>
  </conditionalFormatting>
  <conditionalFormatting sqref="F171:F172">
    <cfRule type="cellIs" dxfId="204" priority="10" stopIfTrue="1" operator="lessThanOrEqual">
      <formula>$A$2</formula>
    </cfRule>
    <cfRule type="cellIs" dxfId="203" priority="11" stopIfTrue="1" operator="lessThanOrEqual">
      <formula>$A$2+30</formula>
    </cfRule>
    <cfRule type="cellIs" dxfId="202" priority="12" stopIfTrue="1" operator="lessThanOrEqual">
      <formula>$A$2+60</formula>
    </cfRule>
  </conditionalFormatting>
  <conditionalFormatting sqref="F116 F118:F119">
    <cfRule type="cellIs" dxfId="201" priority="7" stopIfTrue="1" operator="lessThanOrEqual">
      <formula>$A$2</formula>
    </cfRule>
    <cfRule type="cellIs" dxfId="200" priority="8" stopIfTrue="1" operator="lessThanOrEqual">
      <formula>$A$2+30</formula>
    </cfRule>
    <cfRule type="cellIs" dxfId="199" priority="9" stopIfTrue="1" operator="lessThanOrEqual">
      <formula>$A$2+60</formula>
    </cfRule>
  </conditionalFormatting>
  <conditionalFormatting sqref="F141:F142">
    <cfRule type="cellIs" dxfId="198" priority="4" stopIfTrue="1" operator="lessThanOrEqual">
      <formula>$A$2</formula>
    </cfRule>
    <cfRule type="cellIs" dxfId="197" priority="5" stopIfTrue="1" operator="lessThanOrEqual">
      <formula>$A$2+30</formula>
    </cfRule>
    <cfRule type="cellIs" dxfId="196" priority="6" stopIfTrue="1" operator="lessThanOrEqual">
      <formula>$A$2+60</formula>
    </cfRule>
  </conditionalFormatting>
  <conditionalFormatting sqref="F117">
    <cfRule type="cellIs" dxfId="195" priority="1" stopIfTrue="1" operator="lessThanOrEqual">
      <formula>$A$2</formula>
    </cfRule>
    <cfRule type="cellIs" dxfId="194" priority="2" stopIfTrue="1" operator="lessThanOrEqual">
      <formula>$A$2+30</formula>
    </cfRule>
    <cfRule type="cellIs" dxfId="193" priority="3" stopIfTrue="1" operator="lessThanOrEqual">
      <formula>$A$2+60</formula>
    </cfRule>
  </conditionalFormatting>
  <printOptions horizontalCentered="1"/>
  <pageMargins left="0.75" right="0.75" top="1" bottom="1" header="0.5" footer="0.5"/>
  <pageSetup scale="80" orientation="portrait" r:id="rId1"/>
  <headerFooter alignWithMargins="0"/>
  <cellWatches>
    <cellWatch r="E185"/>
  </cellWatch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5"/>
    <pageSetUpPr fitToPage="1"/>
  </sheetPr>
  <dimension ref="A1:BJ271"/>
  <sheetViews>
    <sheetView tabSelected="1" zoomScaleNormal="100" workbookViewId="0">
      <pane ySplit="4" topLeftCell="A5" activePane="bottomLeft" state="frozen"/>
      <selection pane="bottomLeft" activeCell="M62" sqref="M62"/>
    </sheetView>
  </sheetViews>
  <sheetFormatPr defaultColWidth="9.140625" defaultRowHeight="15" customHeight="1" x14ac:dyDescent="0.2"/>
  <cols>
    <col min="1" max="1" width="14.42578125" style="135" bestFit="1" customWidth="1"/>
    <col min="2" max="2" width="39.140625" style="135" customWidth="1"/>
    <col min="3" max="3" width="15.140625" style="136" bestFit="1" customWidth="1"/>
    <col min="4" max="4" width="14.5703125" style="136" bestFit="1" customWidth="1"/>
    <col min="5" max="5" width="14" style="137" customWidth="1"/>
    <col min="6" max="6" width="22" style="137" customWidth="1"/>
    <col min="7" max="7" width="28.7109375" style="135" customWidth="1"/>
    <col min="8" max="8" width="19" style="151" customWidth="1"/>
    <col min="9" max="16384" width="9.140625" style="135"/>
  </cols>
  <sheetData>
    <row r="1" spans="1:62" ht="15" customHeight="1" thickBot="1" x14ac:dyDescent="0.25">
      <c r="A1" s="135" t="s">
        <v>197</v>
      </c>
      <c r="B1" s="135" t="s">
        <v>286</v>
      </c>
    </row>
    <row r="2" spans="1:62" ht="18.75" thickBot="1" x14ac:dyDescent="0.3">
      <c r="A2" s="138">
        <f ca="1">TODAY()</f>
        <v>44335</v>
      </c>
      <c r="B2" s="482" t="s">
        <v>198</v>
      </c>
      <c r="C2" s="483"/>
      <c r="D2" s="139" t="s">
        <v>523</v>
      </c>
      <c r="E2" s="140" t="s">
        <v>522</v>
      </c>
      <c r="F2" s="141" t="s">
        <v>196</v>
      </c>
    </row>
    <row r="3" spans="1:62" ht="15" customHeight="1" x14ac:dyDescent="0.2"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  <c r="AA3" s="279"/>
      <c r="AB3" s="279"/>
      <c r="AC3" s="279"/>
      <c r="AD3" s="279"/>
      <c r="AE3" s="279"/>
      <c r="AF3" s="279"/>
      <c r="AG3" s="279"/>
      <c r="AH3" s="279"/>
      <c r="AI3" s="279"/>
      <c r="AJ3" s="279"/>
      <c r="AK3" s="279"/>
      <c r="AL3" s="279"/>
      <c r="AM3" s="279"/>
      <c r="AN3" s="279"/>
      <c r="AO3" s="279"/>
      <c r="AP3" s="279"/>
      <c r="AQ3" s="279"/>
      <c r="AR3" s="279"/>
      <c r="AS3" s="279"/>
      <c r="AT3" s="279"/>
      <c r="AU3" s="279"/>
      <c r="AV3" s="279"/>
      <c r="AW3" s="279"/>
      <c r="AX3" s="279"/>
      <c r="AY3" s="279"/>
      <c r="AZ3" s="279"/>
      <c r="BA3" s="279"/>
      <c r="BB3" s="279"/>
      <c r="BC3" s="279"/>
      <c r="BD3" s="279"/>
      <c r="BE3" s="279"/>
      <c r="BF3" s="279"/>
      <c r="BG3" s="279"/>
      <c r="BH3" s="279"/>
      <c r="BI3" s="279"/>
      <c r="BJ3" s="279"/>
    </row>
    <row r="4" spans="1:62" ht="15" customHeight="1" x14ac:dyDescent="0.2">
      <c r="A4" s="142" t="s">
        <v>472</v>
      </c>
      <c r="B4" s="150" t="s">
        <v>471</v>
      </c>
      <c r="C4" s="149" t="s">
        <v>184</v>
      </c>
      <c r="D4" s="143" t="s">
        <v>185</v>
      </c>
      <c r="E4" s="144" t="s">
        <v>186</v>
      </c>
      <c r="F4" s="144" t="s">
        <v>187</v>
      </c>
      <c r="G4" s="145" t="s">
        <v>424</v>
      </c>
      <c r="H4" s="152" t="s">
        <v>592</v>
      </c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  <c r="AP4" s="279"/>
      <c r="AQ4" s="279"/>
      <c r="AR4" s="279"/>
      <c r="AS4" s="279"/>
      <c r="AT4" s="279"/>
      <c r="AU4" s="279"/>
      <c r="AV4" s="279"/>
      <c r="AW4" s="279"/>
      <c r="AX4" s="279"/>
      <c r="AY4" s="279"/>
      <c r="AZ4" s="279"/>
      <c r="BA4" s="279"/>
      <c r="BB4" s="279"/>
      <c r="BC4" s="279"/>
      <c r="BD4" s="279"/>
      <c r="BE4" s="279"/>
      <c r="BF4" s="279"/>
      <c r="BG4" s="279"/>
      <c r="BH4" s="279"/>
      <c r="BI4" s="279"/>
      <c r="BJ4" s="279"/>
    </row>
    <row r="5" spans="1:62" ht="15" customHeight="1" x14ac:dyDescent="0.2">
      <c r="A5" s="130" t="s">
        <v>485</v>
      </c>
      <c r="B5" s="119" t="s">
        <v>774</v>
      </c>
      <c r="C5" s="118" t="s">
        <v>775</v>
      </c>
      <c r="D5" s="119" t="s">
        <v>333</v>
      </c>
      <c r="E5" s="146">
        <v>43976</v>
      </c>
      <c r="F5" s="276">
        <f>E5+365</f>
        <v>44341</v>
      </c>
      <c r="G5" s="180" t="s">
        <v>910</v>
      </c>
      <c r="H5" s="284">
        <v>135</v>
      </c>
      <c r="I5" s="279"/>
      <c r="J5" s="279"/>
      <c r="K5" s="279"/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279"/>
      <c r="AC5" s="279"/>
      <c r="AD5" s="279"/>
      <c r="AE5" s="279"/>
      <c r="AF5" s="279"/>
      <c r="AG5" s="279"/>
      <c r="AH5" s="279"/>
      <c r="AI5" s="279"/>
      <c r="AJ5" s="279"/>
      <c r="AK5" s="279"/>
      <c r="AL5" s="279"/>
      <c r="AM5" s="279"/>
      <c r="AN5" s="279"/>
      <c r="AO5" s="279"/>
      <c r="AP5" s="279"/>
      <c r="AQ5" s="279"/>
      <c r="AR5" s="279"/>
      <c r="AS5" s="279"/>
      <c r="AT5" s="279"/>
      <c r="AU5" s="279"/>
      <c r="AV5" s="279"/>
      <c r="AW5" s="279"/>
      <c r="AX5" s="279"/>
      <c r="AY5" s="279"/>
      <c r="AZ5" s="279"/>
      <c r="BA5" s="279"/>
      <c r="BB5" s="279"/>
      <c r="BC5" s="279"/>
      <c r="BD5" s="279"/>
      <c r="BE5" s="279"/>
      <c r="BF5" s="279"/>
      <c r="BG5" s="279"/>
      <c r="BH5" s="279"/>
      <c r="BI5" s="279"/>
      <c r="BJ5" s="279"/>
    </row>
    <row r="6" spans="1:62" ht="15" hidden="1" customHeight="1" x14ac:dyDescent="0.2">
      <c r="A6" s="418" t="s">
        <v>194</v>
      </c>
      <c r="B6" s="422" t="s">
        <v>166</v>
      </c>
      <c r="C6" s="425">
        <v>31319</v>
      </c>
      <c r="D6" s="363" t="s">
        <v>475</v>
      </c>
      <c r="E6" s="431">
        <v>44035</v>
      </c>
      <c r="F6" s="434">
        <f>E6+182</f>
        <v>44217</v>
      </c>
      <c r="G6" s="438" t="s">
        <v>888</v>
      </c>
      <c r="H6" s="151">
        <v>145</v>
      </c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9"/>
      <c r="Z6" s="279"/>
      <c r="AA6" s="279"/>
      <c r="AB6" s="279"/>
      <c r="AC6" s="279"/>
      <c r="AD6" s="279"/>
      <c r="AE6" s="279"/>
      <c r="AF6" s="279"/>
      <c r="AG6" s="279"/>
      <c r="AH6" s="279"/>
      <c r="AI6" s="279"/>
      <c r="AJ6" s="279"/>
      <c r="AK6" s="279"/>
      <c r="AL6" s="279"/>
      <c r="AM6" s="279"/>
      <c r="AN6" s="279"/>
      <c r="AO6" s="279"/>
      <c r="AP6" s="279"/>
      <c r="AQ6" s="279"/>
      <c r="AR6" s="279"/>
      <c r="AS6" s="279"/>
      <c r="AT6" s="279"/>
      <c r="AU6" s="279"/>
      <c r="AV6" s="279"/>
      <c r="AW6" s="279"/>
      <c r="AX6" s="279"/>
      <c r="AY6" s="279"/>
      <c r="AZ6" s="279"/>
      <c r="BA6" s="279"/>
      <c r="BB6" s="279"/>
      <c r="BC6" s="279"/>
      <c r="BD6" s="279"/>
      <c r="BE6" s="279"/>
      <c r="BF6" s="279"/>
      <c r="BG6" s="279"/>
      <c r="BH6" s="279"/>
      <c r="BI6" s="279"/>
      <c r="BJ6" s="279"/>
    </row>
    <row r="7" spans="1:62" ht="15" hidden="1" customHeight="1" x14ac:dyDescent="0.2">
      <c r="A7" s="133" t="s">
        <v>194</v>
      </c>
      <c r="B7" s="128" t="s">
        <v>167</v>
      </c>
      <c r="C7" s="127">
        <v>32087</v>
      </c>
      <c r="D7" s="70" t="s">
        <v>475</v>
      </c>
      <c r="E7" s="15">
        <v>44035</v>
      </c>
      <c r="F7" s="129">
        <f>E7+182</f>
        <v>44217</v>
      </c>
      <c r="G7" s="178" t="s">
        <v>888</v>
      </c>
      <c r="H7" s="153">
        <v>145</v>
      </c>
      <c r="I7" s="279"/>
      <c r="J7" s="279"/>
      <c r="K7" s="279"/>
      <c r="L7" s="279"/>
      <c r="M7" s="279"/>
      <c r="N7" s="279"/>
      <c r="O7" s="279"/>
      <c r="P7" s="279"/>
      <c r="Q7" s="279"/>
      <c r="R7" s="279"/>
      <c r="S7" s="279"/>
      <c r="T7" s="279"/>
      <c r="U7" s="279"/>
      <c r="V7" s="279"/>
      <c r="W7" s="279"/>
      <c r="X7" s="279"/>
      <c r="Y7" s="279"/>
      <c r="Z7" s="279"/>
      <c r="AA7" s="279"/>
      <c r="AB7" s="279"/>
      <c r="AC7" s="279"/>
      <c r="AD7" s="279"/>
      <c r="AE7" s="279"/>
      <c r="AF7" s="279"/>
      <c r="AG7" s="279"/>
      <c r="AH7" s="279"/>
      <c r="AI7" s="279"/>
      <c r="AJ7" s="279"/>
      <c r="AK7" s="279"/>
      <c r="AL7" s="279"/>
      <c r="AM7" s="279"/>
      <c r="AN7" s="279"/>
      <c r="AO7" s="279"/>
      <c r="AP7" s="279"/>
      <c r="AQ7" s="279"/>
      <c r="AR7" s="279"/>
      <c r="AS7" s="279"/>
      <c r="AT7" s="279"/>
      <c r="AU7" s="279"/>
      <c r="AV7" s="279"/>
      <c r="AW7" s="279"/>
      <c r="AX7" s="279"/>
      <c r="AY7" s="279"/>
      <c r="AZ7" s="279"/>
      <c r="BA7" s="279"/>
      <c r="BB7" s="279"/>
      <c r="BC7" s="279"/>
      <c r="BD7" s="279"/>
      <c r="BE7" s="279"/>
      <c r="BF7" s="279"/>
      <c r="BG7" s="279"/>
      <c r="BH7" s="279"/>
      <c r="BI7" s="279"/>
      <c r="BJ7" s="279"/>
    </row>
    <row r="8" spans="1:62" ht="15" hidden="1" customHeight="1" x14ac:dyDescent="0.2">
      <c r="A8" s="130" t="s">
        <v>484</v>
      </c>
      <c r="B8" s="119" t="s">
        <v>790</v>
      </c>
      <c r="C8" s="118" t="s">
        <v>802</v>
      </c>
      <c r="D8" s="119" t="s">
        <v>475</v>
      </c>
      <c r="E8" s="146">
        <v>43935</v>
      </c>
      <c r="F8" s="129">
        <f t="shared" ref="F8:F53" si="0">E8+365</f>
        <v>44300</v>
      </c>
      <c r="G8" s="177" t="s">
        <v>907</v>
      </c>
      <c r="H8" s="153">
        <v>135</v>
      </c>
      <c r="I8" s="279"/>
      <c r="J8" s="279"/>
      <c r="K8" s="279"/>
      <c r="L8" s="279"/>
      <c r="M8" s="279"/>
      <c r="N8" s="279"/>
      <c r="O8" s="279"/>
      <c r="P8" s="279"/>
      <c r="Q8" s="279"/>
      <c r="R8" s="279"/>
      <c r="S8" s="279"/>
      <c r="T8" s="279"/>
      <c r="U8" s="279"/>
      <c r="V8" s="279"/>
      <c r="W8" s="279"/>
      <c r="X8" s="279"/>
      <c r="Y8" s="279"/>
      <c r="Z8" s="279"/>
      <c r="AA8" s="279"/>
      <c r="AB8" s="279"/>
      <c r="AC8" s="279"/>
      <c r="AD8" s="279"/>
      <c r="AE8" s="279"/>
      <c r="AF8" s="279"/>
      <c r="AG8" s="279"/>
      <c r="AH8" s="279"/>
      <c r="AI8" s="279"/>
      <c r="AJ8" s="279"/>
      <c r="AK8" s="279"/>
      <c r="AL8" s="279"/>
      <c r="AM8" s="279"/>
      <c r="AN8" s="279"/>
      <c r="AO8" s="279"/>
      <c r="AP8" s="279"/>
      <c r="AQ8" s="279"/>
      <c r="AR8" s="279"/>
      <c r="AS8" s="279"/>
      <c r="AT8" s="279"/>
      <c r="AU8" s="279"/>
      <c r="AV8" s="279"/>
      <c r="AW8" s="279"/>
      <c r="AX8" s="279"/>
      <c r="AY8" s="279"/>
      <c r="AZ8" s="279"/>
      <c r="BA8" s="279"/>
      <c r="BB8" s="279"/>
      <c r="BC8" s="279"/>
      <c r="BD8" s="279"/>
      <c r="BE8" s="279"/>
      <c r="BF8" s="279"/>
      <c r="BG8" s="279"/>
      <c r="BH8" s="279"/>
      <c r="BI8" s="279"/>
      <c r="BJ8" s="279"/>
    </row>
    <row r="9" spans="1:62" ht="15" hidden="1" customHeight="1" x14ac:dyDescent="0.2">
      <c r="A9" s="134" t="s">
        <v>474</v>
      </c>
      <c r="B9" s="70" t="s">
        <v>473</v>
      </c>
      <c r="C9" s="69">
        <v>1876</v>
      </c>
      <c r="D9" s="70" t="s">
        <v>475</v>
      </c>
      <c r="E9" s="68">
        <v>43941</v>
      </c>
      <c r="F9" s="75">
        <f t="shared" si="0"/>
        <v>44306</v>
      </c>
      <c r="G9" s="178" t="s">
        <v>620</v>
      </c>
      <c r="H9" s="153">
        <v>135</v>
      </c>
      <c r="I9" s="279"/>
      <c r="J9" s="279"/>
      <c r="K9" s="279"/>
      <c r="L9" s="279"/>
      <c r="M9" s="279"/>
      <c r="N9" s="279"/>
      <c r="O9" s="279"/>
      <c r="P9" s="279"/>
      <c r="Q9" s="279"/>
      <c r="R9" s="279"/>
      <c r="S9" s="279"/>
      <c r="T9" s="279"/>
      <c r="U9" s="279"/>
      <c r="V9" s="279"/>
      <c r="W9" s="279"/>
      <c r="X9" s="279"/>
      <c r="Y9" s="279"/>
      <c r="Z9" s="279"/>
      <c r="AA9" s="279"/>
      <c r="AB9" s="279"/>
      <c r="AC9" s="279"/>
      <c r="AD9" s="279"/>
      <c r="AE9" s="279"/>
      <c r="AF9" s="279"/>
      <c r="AG9" s="279"/>
      <c r="AH9" s="279"/>
      <c r="AI9" s="279"/>
      <c r="AJ9" s="279"/>
      <c r="AK9" s="279"/>
      <c r="AL9" s="279"/>
      <c r="AM9" s="279"/>
      <c r="AN9" s="279"/>
      <c r="AO9" s="279"/>
      <c r="AP9" s="279"/>
      <c r="AQ9" s="279"/>
      <c r="AR9" s="279"/>
      <c r="AS9" s="279"/>
      <c r="AT9" s="279"/>
      <c r="AU9" s="279"/>
      <c r="AV9" s="279"/>
      <c r="AW9" s="279"/>
      <c r="AX9" s="279"/>
      <c r="AY9" s="279"/>
      <c r="AZ9" s="279"/>
      <c r="BA9" s="279"/>
      <c r="BB9" s="279"/>
      <c r="BC9" s="279"/>
      <c r="BD9" s="279"/>
      <c r="BE9" s="279"/>
      <c r="BF9" s="279"/>
      <c r="BG9" s="279"/>
      <c r="BH9" s="279"/>
      <c r="BI9" s="279"/>
      <c r="BJ9" s="279"/>
    </row>
    <row r="10" spans="1:62" ht="15" hidden="1" customHeight="1" x14ac:dyDescent="0.2">
      <c r="A10" s="133" t="s">
        <v>192</v>
      </c>
      <c r="B10" s="167" t="s">
        <v>759</v>
      </c>
      <c r="C10" s="127" t="s">
        <v>760</v>
      </c>
      <c r="D10" s="128" t="s">
        <v>761</v>
      </c>
      <c r="E10" s="15">
        <v>43951</v>
      </c>
      <c r="F10" s="129">
        <f t="shared" si="0"/>
        <v>44316</v>
      </c>
      <c r="G10" s="182"/>
      <c r="H10" s="153" t="s">
        <v>593</v>
      </c>
      <c r="I10" s="279"/>
      <c r="J10" s="279"/>
      <c r="K10" s="279"/>
      <c r="L10" s="279"/>
      <c r="M10" s="279"/>
      <c r="N10" s="279"/>
      <c r="O10" s="279"/>
      <c r="P10" s="279"/>
      <c r="Q10" s="279"/>
      <c r="R10" s="279"/>
      <c r="S10" s="279"/>
      <c r="T10" s="279"/>
      <c r="U10" s="279"/>
      <c r="V10" s="279"/>
      <c r="W10" s="279"/>
      <c r="X10" s="279"/>
      <c r="Y10" s="279"/>
      <c r="Z10" s="279"/>
      <c r="AA10" s="279"/>
      <c r="AB10" s="279"/>
      <c r="AC10" s="279"/>
      <c r="AD10" s="279"/>
      <c r="AE10" s="279"/>
      <c r="AF10" s="279"/>
      <c r="AG10" s="279"/>
      <c r="AH10" s="279"/>
      <c r="AI10" s="279"/>
      <c r="AJ10" s="279"/>
      <c r="AK10" s="279"/>
      <c r="AL10" s="279"/>
      <c r="AM10" s="279"/>
      <c r="AN10" s="279"/>
      <c r="AO10" s="279"/>
      <c r="AP10" s="279"/>
      <c r="AQ10" s="279"/>
      <c r="AR10" s="279"/>
      <c r="AS10" s="279"/>
      <c r="AT10" s="279"/>
      <c r="AU10" s="279"/>
      <c r="AV10" s="279"/>
      <c r="AW10" s="279"/>
      <c r="AX10" s="279"/>
      <c r="AY10" s="279"/>
      <c r="AZ10" s="279"/>
      <c r="BA10" s="279"/>
      <c r="BB10" s="279"/>
      <c r="BC10" s="279"/>
      <c r="BD10" s="279"/>
      <c r="BE10" s="279"/>
      <c r="BF10" s="279"/>
      <c r="BG10" s="279"/>
      <c r="BH10" s="279"/>
      <c r="BI10" s="279"/>
      <c r="BJ10" s="279"/>
    </row>
    <row r="11" spans="1:62" ht="15" hidden="1" customHeight="1" x14ac:dyDescent="0.2">
      <c r="A11" s="133" t="s">
        <v>192</v>
      </c>
      <c r="B11" s="167" t="s">
        <v>762</v>
      </c>
      <c r="C11" s="127" t="s">
        <v>763</v>
      </c>
      <c r="D11" s="128" t="s">
        <v>761</v>
      </c>
      <c r="E11" s="146">
        <v>43951</v>
      </c>
      <c r="F11" s="129">
        <f t="shared" si="0"/>
        <v>44316</v>
      </c>
      <c r="G11" s="265"/>
      <c r="H11" s="153" t="s">
        <v>593</v>
      </c>
      <c r="I11" s="279"/>
      <c r="J11" s="279"/>
      <c r="K11" s="279"/>
      <c r="L11" s="279"/>
      <c r="M11" s="279"/>
      <c r="N11" s="279"/>
      <c r="O11" s="279"/>
      <c r="P11" s="279"/>
      <c r="Q11" s="279"/>
      <c r="R11" s="279"/>
      <c r="S11" s="279"/>
      <c r="T11" s="279"/>
      <c r="U11" s="279"/>
      <c r="V11" s="279"/>
      <c r="W11" s="279"/>
      <c r="X11" s="279"/>
      <c r="Y11" s="279"/>
      <c r="Z11" s="279"/>
      <c r="AA11" s="279"/>
      <c r="AB11" s="279"/>
      <c r="AC11" s="279"/>
      <c r="AD11" s="279"/>
      <c r="AE11" s="279"/>
      <c r="AF11" s="279"/>
      <c r="AG11" s="279"/>
      <c r="AH11" s="279"/>
      <c r="AI11" s="279"/>
      <c r="AJ11" s="279"/>
      <c r="AK11" s="279"/>
      <c r="AL11" s="279"/>
      <c r="AM11" s="279"/>
      <c r="AN11" s="279"/>
      <c r="AO11" s="279"/>
      <c r="AP11" s="279"/>
      <c r="AQ11" s="279"/>
      <c r="AR11" s="279"/>
      <c r="AS11" s="279"/>
      <c r="AT11" s="279"/>
      <c r="AU11" s="279"/>
      <c r="AV11" s="279"/>
      <c r="AW11" s="279"/>
      <c r="AX11" s="279"/>
      <c r="AY11" s="279"/>
      <c r="AZ11" s="279"/>
      <c r="BA11" s="279"/>
      <c r="BB11" s="279"/>
      <c r="BC11" s="279"/>
      <c r="BD11" s="279"/>
      <c r="BE11" s="279"/>
      <c r="BF11" s="279"/>
      <c r="BG11" s="279"/>
      <c r="BH11" s="279"/>
      <c r="BI11" s="279"/>
      <c r="BJ11" s="279"/>
    </row>
    <row r="12" spans="1:62" ht="15" hidden="1" customHeight="1" x14ac:dyDescent="0.2">
      <c r="A12" s="316" t="s">
        <v>479</v>
      </c>
      <c r="B12" s="317" t="s">
        <v>381</v>
      </c>
      <c r="C12" s="319">
        <v>155</v>
      </c>
      <c r="D12" s="317" t="s">
        <v>475</v>
      </c>
      <c r="E12" s="320">
        <v>43952</v>
      </c>
      <c r="F12" s="314">
        <f t="shared" si="0"/>
        <v>44317</v>
      </c>
      <c r="G12" s="321"/>
      <c r="H12" s="322">
        <v>135</v>
      </c>
      <c r="I12" s="279"/>
      <c r="J12" s="279"/>
      <c r="K12" s="279"/>
      <c r="L12" s="279"/>
      <c r="M12" s="279"/>
      <c r="N12" s="279"/>
      <c r="O12" s="279"/>
      <c r="P12" s="279"/>
      <c r="Q12" s="279"/>
      <c r="R12" s="279"/>
      <c r="S12" s="279"/>
      <c r="T12" s="279"/>
      <c r="U12" s="279"/>
      <c r="V12" s="279"/>
      <c r="W12" s="279"/>
      <c r="X12" s="279"/>
      <c r="Y12" s="279"/>
      <c r="Z12" s="279"/>
      <c r="AA12" s="279"/>
      <c r="AB12" s="279"/>
      <c r="AC12" s="279"/>
      <c r="AD12" s="279"/>
      <c r="AE12" s="279"/>
      <c r="AF12" s="279"/>
      <c r="AG12" s="279"/>
      <c r="AH12" s="279"/>
      <c r="AI12" s="279"/>
      <c r="AJ12" s="279"/>
      <c r="AK12" s="279"/>
      <c r="AL12" s="279"/>
      <c r="AM12" s="279"/>
      <c r="AN12" s="279"/>
      <c r="AO12" s="279"/>
      <c r="AP12" s="279"/>
      <c r="AQ12" s="279"/>
      <c r="AR12" s="279"/>
      <c r="AS12" s="279"/>
      <c r="AT12" s="279"/>
      <c r="AU12" s="279"/>
      <c r="AV12" s="279"/>
      <c r="AW12" s="279"/>
      <c r="AX12" s="279"/>
      <c r="AY12" s="279"/>
      <c r="AZ12" s="279"/>
      <c r="BA12" s="279"/>
      <c r="BB12" s="279"/>
      <c r="BC12" s="279"/>
      <c r="BD12" s="279"/>
      <c r="BE12" s="279"/>
      <c r="BF12" s="279"/>
      <c r="BG12" s="279"/>
      <c r="BH12" s="279"/>
      <c r="BI12" s="279"/>
      <c r="BJ12" s="279"/>
    </row>
    <row r="13" spans="1:62" ht="15" hidden="1" customHeight="1" x14ac:dyDescent="0.2">
      <c r="A13" s="134" t="s">
        <v>485</v>
      </c>
      <c r="B13" s="117" t="s">
        <v>63</v>
      </c>
      <c r="C13" s="121">
        <v>43886</v>
      </c>
      <c r="D13" s="125" t="s">
        <v>475</v>
      </c>
      <c r="E13" s="148">
        <v>43952</v>
      </c>
      <c r="F13" s="120">
        <f t="shared" si="0"/>
        <v>44317</v>
      </c>
      <c r="G13" s="180" t="s">
        <v>620</v>
      </c>
      <c r="H13" s="153">
        <v>135</v>
      </c>
      <c r="I13" s="279"/>
      <c r="J13" s="279"/>
      <c r="K13" s="279"/>
      <c r="L13" s="279"/>
      <c r="M13" s="279"/>
      <c r="N13" s="279"/>
      <c r="O13" s="279"/>
      <c r="P13" s="279"/>
      <c r="Q13" s="279"/>
      <c r="R13" s="279"/>
      <c r="S13" s="279"/>
      <c r="T13" s="279"/>
      <c r="U13" s="279"/>
      <c r="V13" s="279"/>
      <c r="W13" s="279"/>
      <c r="X13" s="279"/>
      <c r="Y13" s="279"/>
      <c r="Z13" s="279"/>
      <c r="AA13" s="279"/>
      <c r="AB13" s="279"/>
      <c r="AC13" s="279"/>
      <c r="AD13" s="279"/>
      <c r="AE13" s="279"/>
      <c r="AF13" s="279"/>
      <c r="AG13" s="279"/>
      <c r="AH13" s="279"/>
      <c r="AI13" s="279"/>
      <c r="AJ13" s="279"/>
      <c r="AK13" s="279"/>
      <c r="AL13" s="279"/>
      <c r="AM13" s="279"/>
      <c r="AN13" s="279"/>
      <c r="AO13" s="279"/>
      <c r="AP13" s="279"/>
      <c r="AQ13" s="279"/>
      <c r="AR13" s="279"/>
      <c r="AS13" s="279"/>
      <c r="AT13" s="279"/>
      <c r="AU13" s="279"/>
      <c r="AV13" s="279"/>
      <c r="AW13" s="279"/>
      <c r="AX13" s="279"/>
      <c r="AY13" s="279"/>
      <c r="AZ13" s="279"/>
      <c r="BA13" s="279"/>
      <c r="BB13" s="279"/>
      <c r="BC13" s="279"/>
      <c r="BD13" s="279"/>
      <c r="BE13" s="279"/>
      <c r="BF13" s="279"/>
      <c r="BG13" s="279"/>
      <c r="BH13" s="279"/>
      <c r="BI13" s="279"/>
      <c r="BJ13" s="279"/>
    </row>
    <row r="14" spans="1:62" ht="15" hidden="1" customHeight="1" x14ac:dyDescent="0.2">
      <c r="A14" s="134" t="s">
        <v>485</v>
      </c>
      <c r="B14" s="119" t="s">
        <v>509</v>
      </c>
      <c r="C14" s="118" t="s">
        <v>511</v>
      </c>
      <c r="D14" s="125" t="s">
        <v>475</v>
      </c>
      <c r="E14" s="148">
        <v>43952</v>
      </c>
      <c r="F14" s="120">
        <f t="shared" si="0"/>
        <v>44317</v>
      </c>
      <c r="G14" s="177"/>
      <c r="H14" s="153">
        <v>135</v>
      </c>
      <c r="I14" s="279"/>
      <c r="J14" s="279"/>
      <c r="K14" s="279"/>
      <c r="L14" s="279"/>
      <c r="M14" s="279"/>
      <c r="N14" s="279"/>
      <c r="O14" s="279"/>
      <c r="P14" s="279"/>
      <c r="Q14" s="279"/>
      <c r="R14" s="279"/>
      <c r="S14" s="279"/>
      <c r="T14" s="279"/>
      <c r="U14" s="279"/>
      <c r="V14" s="279"/>
      <c r="W14" s="279"/>
      <c r="X14" s="279"/>
      <c r="Y14" s="279"/>
      <c r="Z14" s="279"/>
      <c r="AA14" s="279"/>
      <c r="AB14" s="279"/>
      <c r="AC14" s="279"/>
      <c r="AD14" s="279"/>
      <c r="AE14" s="279"/>
      <c r="AF14" s="279"/>
      <c r="AG14" s="279"/>
      <c r="AH14" s="279"/>
      <c r="AI14" s="279"/>
      <c r="AJ14" s="279"/>
      <c r="AK14" s="279"/>
      <c r="AL14" s="279"/>
      <c r="AM14" s="279"/>
      <c r="AN14" s="279"/>
      <c r="AO14" s="279"/>
      <c r="AP14" s="279"/>
      <c r="AQ14" s="279"/>
      <c r="AR14" s="279"/>
      <c r="AS14" s="279"/>
      <c r="AT14" s="279"/>
      <c r="AU14" s="279"/>
      <c r="AV14" s="279"/>
      <c r="AW14" s="279"/>
      <c r="AX14" s="279"/>
      <c r="AY14" s="279"/>
      <c r="AZ14" s="279"/>
      <c r="BA14" s="279"/>
      <c r="BB14" s="279"/>
      <c r="BC14" s="279"/>
      <c r="BD14" s="279"/>
      <c r="BE14" s="279"/>
      <c r="BF14" s="279"/>
      <c r="BG14" s="279"/>
      <c r="BH14" s="279"/>
      <c r="BI14" s="279"/>
      <c r="BJ14" s="279"/>
    </row>
    <row r="15" spans="1:62" ht="15" hidden="1" customHeight="1" x14ac:dyDescent="0.2">
      <c r="A15" s="134" t="s">
        <v>485</v>
      </c>
      <c r="B15" s="119" t="s">
        <v>509</v>
      </c>
      <c r="C15" s="118" t="s">
        <v>305</v>
      </c>
      <c r="D15" s="125" t="s">
        <v>475</v>
      </c>
      <c r="E15" s="148">
        <v>43952</v>
      </c>
      <c r="F15" s="120">
        <f t="shared" si="0"/>
        <v>44317</v>
      </c>
      <c r="G15" s="177"/>
      <c r="H15" s="153">
        <v>135</v>
      </c>
      <c r="I15" s="279"/>
      <c r="J15" s="279"/>
      <c r="K15" s="279"/>
      <c r="L15" s="279"/>
      <c r="M15" s="279"/>
      <c r="N15" s="279"/>
      <c r="O15" s="279"/>
      <c r="P15" s="279"/>
      <c r="Q15" s="279"/>
      <c r="R15" s="279"/>
      <c r="S15" s="279"/>
      <c r="T15" s="279"/>
      <c r="U15" s="279"/>
      <c r="V15" s="279"/>
      <c r="W15" s="279"/>
      <c r="X15" s="279"/>
      <c r="Y15" s="279"/>
      <c r="Z15" s="279"/>
      <c r="AA15" s="279"/>
      <c r="AB15" s="279"/>
      <c r="AC15" s="279"/>
      <c r="AD15" s="279"/>
      <c r="AE15" s="279"/>
      <c r="AF15" s="279"/>
      <c r="AG15" s="279"/>
      <c r="AH15" s="279"/>
      <c r="AI15" s="279"/>
      <c r="AJ15" s="279"/>
      <c r="AK15" s="279"/>
      <c r="AL15" s="279"/>
      <c r="AM15" s="279"/>
      <c r="AN15" s="279"/>
      <c r="AO15" s="279"/>
      <c r="AP15" s="279"/>
      <c r="AQ15" s="279"/>
      <c r="AR15" s="279"/>
      <c r="AS15" s="279"/>
      <c r="AT15" s="279"/>
      <c r="AU15" s="279"/>
      <c r="AV15" s="279"/>
      <c r="AW15" s="279"/>
      <c r="AX15" s="279"/>
      <c r="AY15" s="279"/>
      <c r="AZ15" s="279"/>
      <c r="BA15" s="279"/>
      <c r="BB15" s="279"/>
      <c r="BC15" s="279"/>
      <c r="BD15" s="279"/>
      <c r="BE15" s="279"/>
      <c r="BF15" s="279"/>
      <c r="BG15" s="279"/>
      <c r="BH15" s="279"/>
      <c r="BI15" s="279"/>
      <c r="BJ15" s="279"/>
    </row>
    <row r="16" spans="1:62" ht="15" hidden="1" customHeight="1" x14ac:dyDescent="0.2">
      <c r="A16" s="134" t="s">
        <v>485</v>
      </c>
      <c r="B16" s="119" t="s">
        <v>509</v>
      </c>
      <c r="C16" s="118" t="s">
        <v>510</v>
      </c>
      <c r="D16" s="125" t="s">
        <v>475</v>
      </c>
      <c r="E16" s="148">
        <v>43952</v>
      </c>
      <c r="F16" s="120">
        <f t="shared" si="0"/>
        <v>44317</v>
      </c>
      <c r="G16" s="177" t="s">
        <v>904</v>
      </c>
      <c r="H16" s="153">
        <v>135</v>
      </c>
      <c r="I16" s="279"/>
      <c r="J16" s="279"/>
      <c r="K16" s="279"/>
      <c r="L16" s="279"/>
      <c r="M16" s="279"/>
      <c r="N16" s="279"/>
      <c r="O16" s="279"/>
      <c r="P16" s="279"/>
      <c r="Q16" s="279"/>
      <c r="R16" s="279"/>
      <c r="S16" s="279"/>
      <c r="T16" s="279"/>
      <c r="U16" s="279"/>
      <c r="V16" s="279"/>
      <c r="W16" s="279"/>
      <c r="X16" s="279"/>
      <c r="Y16" s="279"/>
      <c r="Z16" s="279"/>
      <c r="AA16" s="279"/>
      <c r="AB16" s="279"/>
      <c r="AC16" s="279"/>
      <c r="AD16" s="279"/>
      <c r="AE16" s="279"/>
      <c r="AF16" s="279"/>
      <c r="AG16" s="279"/>
      <c r="AH16" s="279"/>
      <c r="AI16" s="279"/>
      <c r="AJ16" s="279"/>
      <c r="AK16" s="279"/>
      <c r="AL16" s="279"/>
      <c r="AM16" s="279"/>
      <c r="AN16" s="279"/>
      <c r="AO16" s="279"/>
      <c r="AP16" s="279"/>
      <c r="AQ16" s="279"/>
      <c r="AR16" s="279"/>
      <c r="AS16" s="279"/>
      <c r="AT16" s="279"/>
      <c r="AU16" s="279"/>
      <c r="AV16" s="279"/>
      <c r="AW16" s="279"/>
      <c r="AX16" s="279"/>
      <c r="AY16" s="279"/>
      <c r="AZ16" s="279"/>
      <c r="BA16" s="279"/>
      <c r="BB16" s="279"/>
      <c r="BC16" s="279"/>
      <c r="BD16" s="279"/>
      <c r="BE16" s="279"/>
      <c r="BF16" s="279"/>
      <c r="BG16" s="279"/>
      <c r="BH16" s="279"/>
      <c r="BI16" s="279"/>
      <c r="BJ16" s="279"/>
    </row>
    <row r="17" spans="1:62" ht="15" hidden="1" customHeight="1" x14ac:dyDescent="0.2">
      <c r="A17" s="134" t="s">
        <v>485</v>
      </c>
      <c r="B17" s="119" t="s">
        <v>509</v>
      </c>
      <c r="C17" s="118" t="s">
        <v>512</v>
      </c>
      <c r="D17" s="125" t="s">
        <v>475</v>
      </c>
      <c r="E17" s="148">
        <v>43952</v>
      </c>
      <c r="F17" s="120">
        <f t="shared" si="0"/>
        <v>44317</v>
      </c>
      <c r="G17" s="177" t="s">
        <v>904</v>
      </c>
      <c r="H17" s="153">
        <v>135</v>
      </c>
      <c r="I17" s="279"/>
      <c r="J17" s="279"/>
      <c r="K17" s="279"/>
      <c r="L17" s="279"/>
      <c r="M17" s="279"/>
      <c r="N17" s="279"/>
      <c r="O17" s="279"/>
      <c r="P17" s="279"/>
      <c r="Q17" s="279"/>
      <c r="R17" s="279"/>
      <c r="S17" s="279"/>
      <c r="T17" s="279"/>
      <c r="U17" s="279"/>
      <c r="V17" s="279"/>
      <c r="W17" s="279"/>
      <c r="X17" s="279"/>
      <c r="Y17" s="279"/>
      <c r="Z17" s="279"/>
      <c r="AA17" s="279"/>
      <c r="AB17" s="279"/>
      <c r="AC17" s="279"/>
      <c r="AD17" s="279"/>
      <c r="AE17" s="279"/>
      <c r="AF17" s="279"/>
      <c r="AG17" s="279"/>
      <c r="AH17" s="279"/>
      <c r="AI17" s="279"/>
      <c r="AJ17" s="279"/>
      <c r="AK17" s="279"/>
      <c r="AL17" s="279"/>
      <c r="AM17" s="279"/>
      <c r="AN17" s="279"/>
      <c r="AO17" s="279"/>
      <c r="AP17" s="279"/>
      <c r="AQ17" s="279"/>
      <c r="AR17" s="279"/>
      <c r="AS17" s="279"/>
      <c r="AT17" s="279"/>
      <c r="AU17" s="279"/>
      <c r="AV17" s="279"/>
      <c r="AW17" s="279"/>
      <c r="AX17" s="279"/>
      <c r="AY17" s="279"/>
      <c r="AZ17" s="279"/>
      <c r="BA17" s="279"/>
      <c r="BB17" s="279"/>
      <c r="BC17" s="279"/>
      <c r="BD17" s="279"/>
      <c r="BE17" s="279"/>
      <c r="BF17" s="279"/>
      <c r="BG17" s="279"/>
      <c r="BH17" s="279"/>
      <c r="BI17" s="279"/>
      <c r="BJ17" s="279"/>
    </row>
    <row r="18" spans="1:62" ht="15" hidden="1" customHeight="1" x14ac:dyDescent="0.2">
      <c r="A18" s="133" t="s">
        <v>479</v>
      </c>
      <c r="B18" s="128" t="s">
        <v>48</v>
      </c>
      <c r="C18" s="127" t="s">
        <v>49</v>
      </c>
      <c r="D18" s="155" t="s">
        <v>247</v>
      </c>
      <c r="E18" s="15">
        <v>43952</v>
      </c>
      <c r="F18" s="129">
        <f t="shared" si="0"/>
        <v>44317</v>
      </c>
      <c r="G18" s="182"/>
      <c r="H18" s="153">
        <v>135</v>
      </c>
      <c r="I18" s="279"/>
      <c r="J18" s="279"/>
      <c r="K18" s="279"/>
      <c r="L18" s="279"/>
      <c r="M18" s="279"/>
      <c r="N18" s="279"/>
      <c r="O18" s="279"/>
      <c r="P18" s="279"/>
      <c r="Q18" s="279"/>
      <c r="R18" s="279"/>
      <c r="S18" s="279"/>
      <c r="T18" s="279"/>
      <c r="U18" s="279"/>
      <c r="V18" s="279"/>
      <c r="W18" s="279"/>
      <c r="X18" s="279"/>
      <c r="Y18" s="279"/>
      <c r="Z18" s="279"/>
      <c r="AA18" s="279"/>
      <c r="AB18" s="279"/>
      <c r="AC18" s="279"/>
      <c r="AD18" s="279"/>
      <c r="AE18" s="279"/>
      <c r="AF18" s="279"/>
      <c r="AG18" s="279"/>
      <c r="AH18" s="279"/>
      <c r="AI18" s="279"/>
      <c r="AJ18" s="279"/>
      <c r="AK18" s="279"/>
      <c r="AL18" s="279"/>
      <c r="AM18" s="279"/>
      <c r="AN18" s="279"/>
      <c r="AO18" s="279"/>
      <c r="AP18" s="279"/>
      <c r="AQ18" s="279"/>
      <c r="AR18" s="279"/>
      <c r="AS18" s="279"/>
      <c r="AT18" s="279"/>
      <c r="AU18" s="279"/>
      <c r="AV18" s="279"/>
      <c r="AW18" s="279"/>
      <c r="AX18" s="279"/>
      <c r="AY18" s="279"/>
      <c r="AZ18" s="279"/>
      <c r="BA18" s="279"/>
      <c r="BB18" s="279"/>
      <c r="BC18" s="279"/>
      <c r="BD18" s="279"/>
      <c r="BE18" s="279"/>
      <c r="BF18" s="279"/>
      <c r="BG18" s="279"/>
      <c r="BH18" s="279"/>
      <c r="BI18" s="279"/>
      <c r="BJ18" s="279"/>
    </row>
    <row r="19" spans="1:62" ht="15" hidden="1" customHeight="1" x14ac:dyDescent="0.2">
      <c r="A19" s="133" t="s">
        <v>479</v>
      </c>
      <c r="B19" s="128" t="s">
        <v>47</v>
      </c>
      <c r="C19" s="155" t="s">
        <v>362</v>
      </c>
      <c r="D19" s="155" t="s">
        <v>247</v>
      </c>
      <c r="E19" s="15">
        <v>43952</v>
      </c>
      <c r="F19" s="129">
        <f t="shared" si="0"/>
        <v>44317</v>
      </c>
      <c r="G19" s="182"/>
      <c r="H19" s="153">
        <v>135</v>
      </c>
      <c r="I19" s="279"/>
      <c r="J19" s="279"/>
      <c r="K19" s="279"/>
      <c r="L19" s="279"/>
      <c r="M19" s="279"/>
      <c r="N19" s="279"/>
      <c r="O19" s="279"/>
      <c r="P19" s="279"/>
      <c r="Q19" s="279"/>
      <c r="R19" s="279"/>
      <c r="S19" s="279"/>
      <c r="T19" s="279"/>
      <c r="U19" s="279"/>
      <c r="V19" s="279"/>
      <c r="W19" s="279"/>
      <c r="X19" s="279"/>
      <c r="Y19" s="279"/>
      <c r="Z19" s="279"/>
      <c r="AA19" s="279"/>
      <c r="AB19" s="279"/>
      <c r="AC19" s="279"/>
      <c r="AD19" s="279"/>
      <c r="AE19" s="279"/>
      <c r="AF19" s="279"/>
      <c r="AG19" s="279"/>
      <c r="AH19" s="279"/>
      <c r="AI19" s="279"/>
      <c r="AJ19" s="279"/>
      <c r="AK19" s="279"/>
      <c r="AL19" s="279"/>
      <c r="AM19" s="279"/>
      <c r="AN19" s="279"/>
      <c r="AO19" s="279"/>
      <c r="AP19" s="279"/>
      <c r="AQ19" s="279"/>
      <c r="AR19" s="279"/>
      <c r="AS19" s="279"/>
      <c r="AT19" s="279"/>
      <c r="AU19" s="279"/>
      <c r="AV19" s="279"/>
      <c r="AW19" s="279"/>
      <c r="AX19" s="279"/>
      <c r="AY19" s="279"/>
      <c r="AZ19" s="279"/>
      <c r="BA19" s="279"/>
      <c r="BB19" s="279"/>
      <c r="BC19" s="279"/>
      <c r="BD19" s="279"/>
      <c r="BE19" s="279"/>
      <c r="BF19" s="279"/>
      <c r="BG19" s="279"/>
      <c r="BH19" s="279"/>
      <c r="BI19" s="279"/>
      <c r="BJ19" s="279"/>
    </row>
    <row r="20" spans="1:62" ht="15" hidden="1" customHeight="1" x14ac:dyDescent="0.2">
      <c r="A20" s="134" t="s">
        <v>474</v>
      </c>
      <c r="B20" s="128" t="s">
        <v>766</v>
      </c>
      <c r="C20" s="127" t="s">
        <v>765</v>
      </c>
      <c r="D20" s="128" t="s">
        <v>475</v>
      </c>
      <c r="E20" s="68">
        <v>44291</v>
      </c>
      <c r="F20" s="75">
        <f t="shared" si="0"/>
        <v>44656</v>
      </c>
      <c r="G20" s="178"/>
      <c r="H20" s="153">
        <v>135</v>
      </c>
      <c r="I20" s="279"/>
      <c r="J20" s="279"/>
      <c r="K20" s="279"/>
      <c r="L20" s="279"/>
      <c r="M20" s="279"/>
      <c r="N20" s="279"/>
      <c r="O20" s="279"/>
      <c r="P20" s="279"/>
      <c r="Q20" s="279"/>
      <c r="R20" s="279"/>
      <c r="S20" s="279"/>
      <c r="T20" s="279"/>
      <c r="U20" s="279"/>
      <c r="V20" s="279"/>
      <c r="W20" s="279"/>
      <c r="X20" s="279"/>
      <c r="Y20" s="279"/>
      <c r="Z20" s="279"/>
      <c r="AA20" s="279"/>
      <c r="AB20" s="279"/>
      <c r="AC20" s="279"/>
      <c r="AD20" s="279"/>
      <c r="AE20" s="279"/>
      <c r="AF20" s="279"/>
      <c r="AG20" s="279"/>
      <c r="AH20" s="279"/>
      <c r="AI20" s="279"/>
      <c r="AJ20" s="279"/>
      <c r="AK20" s="279"/>
      <c r="AL20" s="279"/>
      <c r="AM20" s="279"/>
      <c r="AN20" s="279"/>
      <c r="AO20" s="279"/>
      <c r="AP20" s="279"/>
      <c r="AQ20" s="279"/>
      <c r="AR20" s="279"/>
      <c r="AS20" s="279"/>
      <c r="AT20" s="279"/>
      <c r="AU20" s="279"/>
      <c r="AV20" s="279"/>
      <c r="AW20" s="279"/>
      <c r="AX20" s="279"/>
      <c r="AY20" s="279"/>
      <c r="AZ20" s="279"/>
      <c r="BA20" s="279"/>
      <c r="BB20" s="279"/>
      <c r="BC20" s="279"/>
      <c r="BD20" s="279"/>
      <c r="BE20" s="279"/>
      <c r="BF20" s="279"/>
      <c r="BG20" s="279"/>
      <c r="BH20" s="279"/>
      <c r="BI20" s="279"/>
      <c r="BJ20" s="279"/>
    </row>
    <row r="21" spans="1:62" ht="15" hidden="1" customHeight="1" x14ac:dyDescent="0.2">
      <c r="A21" s="130" t="s">
        <v>192</v>
      </c>
      <c r="B21" s="119" t="s">
        <v>295</v>
      </c>
      <c r="C21" s="118" t="s">
        <v>737</v>
      </c>
      <c r="D21" s="119" t="s">
        <v>738</v>
      </c>
      <c r="E21" s="146">
        <v>43958</v>
      </c>
      <c r="F21" s="124">
        <f t="shared" si="0"/>
        <v>44323</v>
      </c>
      <c r="G21" s="177"/>
      <c r="H21" s="153" t="s">
        <v>593</v>
      </c>
      <c r="I21" s="279"/>
      <c r="J21" s="279"/>
      <c r="K21" s="279"/>
      <c r="L21" s="279"/>
      <c r="M21" s="279"/>
      <c r="N21" s="279"/>
      <c r="O21" s="279"/>
      <c r="P21" s="279"/>
      <c r="Q21" s="279"/>
      <c r="R21" s="279"/>
      <c r="S21" s="279"/>
      <c r="T21" s="279"/>
      <c r="U21" s="279"/>
      <c r="V21" s="279"/>
      <c r="W21" s="279"/>
      <c r="X21" s="279"/>
      <c r="Y21" s="279"/>
      <c r="Z21" s="279"/>
      <c r="AA21" s="279"/>
      <c r="AB21" s="279"/>
      <c r="AC21" s="279"/>
      <c r="AD21" s="279"/>
      <c r="AE21" s="279"/>
      <c r="AF21" s="279"/>
      <c r="AG21" s="279"/>
      <c r="AH21" s="279"/>
      <c r="AI21" s="279"/>
      <c r="AJ21" s="279"/>
      <c r="AK21" s="279"/>
      <c r="AL21" s="279"/>
      <c r="AM21" s="279"/>
      <c r="AN21" s="279"/>
      <c r="AO21" s="279"/>
      <c r="AP21" s="279"/>
      <c r="AQ21" s="279"/>
      <c r="AR21" s="279"/>
      <c r="AS21" s="279"/>
      <c r="AT21" s="279"/>
      <c r="AU21" s="279"/>
      <c r="AV21" s="279"/>
      <c r="AW21" s="279"/>
      <c r="AX21" s="279"/>
      <c r="AY21" s="279"/>
      <c r="AZ21" s="279"/>
      <c r="BA21" s="279"/>
      <c r="BB21" s="279"/>
      <c r="BC21" s="279"/>
      <c r="BD21" s="279"/>
      <c r="BE21" s="279"/>
      <c r="BF21" s="279"/>
      <c r="BG21" s="279"/>
      <c r="BH21" s="279"/>
      <c r="BI21" s="279"/>
      <c r="BJ21" s="279"/>
    </row>
    <row r="22" spans="1:62" ht="15" hidden="1" customHeight="1" x14ac:dyDescent="0.2">
      <c r="A22" s="223" t="s">
        <v>192</v>
      </c>
      <c r="B22" s="379" t="s">
        <v>315</v>
      </c>
      <c r="C22" s="375" t="s">
        <v>764</v>
      </c>
      <c r="D22" s="224" t="s">
        <v>703</v>
      </c>
      <c r="E22" s="148">
        <v>43958</v>
      </c>
      <c r="F22" s="129">
        <f t="shared" si="0"/>
        <v>44323</v>
      </c>
      <c r="G22" s="177"/>
      <c r="H22" s="153" t="s">
        <v>593</v>
      </c>
      <c r="I22" s="279"/>
      <c r="J22" s="279"/>
      <c r="K22" s="279"/>
      <c r="L22" s="279"/>
      <c r="M22" s="279"/>
      <c r="N22" s="279"/>
      <c r="O22" s="279"/>
      <c r="P22" s="279"/>
      <c r="Q22" s="279"/>
      <c r="R22" s="279"/>
      <c r="S22" s="279"/>
      <c r="T22" s="279"/>
      <c r="U22" s="279"/>
      <c r="V22" s="279"/>
      <c r="W22" s="279"/>
      <c r="X22" s="279"/>
      <c r="Y22" s="279"/>
      <c r="Z22" s="279"/>
      <c r="AA22" s="279"/>
      <c r="AB22" s="279"/>
      <c r="AC22" s="279"/>
      <c r="AD22" s="279"/>
      <c r="AE22" s="279"/>
      <c r="AF22" s="279"/>
      <c r="AG22" s="279"/>
      <c r="AH22" s="279"/>
      <c r="AI22" s="279"/>
      <c r="AJ22" s="279"/>
      <c r="AK22" s="279"/>
      <c r="AL22" s="279"/>
      <c r="AM22" s="279"/>
      <c r="AN22" s="279"/>
      <c r="AO22" s="279"/>
      <c r="AP22" s="279"/>
      <c r="AQ22" s="279"/>
      <c r="AR22" s="279"/>
      <c r="AS22" s="279"/>
      <c r="AT22" s="279"/>
      <c r="AU22" s="279"/>
      <c r="AV22" s="279"/>
      <c r="AW22" s="279"/>
      <c r="AX22" s="279"/>
      <c r="AY22" s="279"/>
      <c r="AZ22" s="279"/>
      <c r="BA22" s="279"/>
      <c r="BB22" s="279"/>
      <c r="BC22" s="279"/>
      <c r="BD22" s="279"/>
      <c r="BE22" s="279"/>
      <c r="BF22" s="279"/>
      <c r="BG22" s="279"/>
      <c r="BH22" s="279"/>
      <c r="BI22" s="279"/>
      <c r="BJ22" s="279"/>
    </row>
    <row r="23" spans="1:62" ht="15" hidden="1" customHeight="1" x14ac:dyDescent="0.2">
      <c r="A23" s="223" t="s">
        <v>192</v>
      </c>
      <c r="B23" s="228" t="s">
        <v>315</v>
      </c>
      <c r="C23" s="224" t="s">
        <v>706</v>
      </c>
      <c r="D23" s="224" t="s">
        <v>703</v>
      </c>
      <c r="E23" s="15">
        <v>43958</v>
      </c>
      <c r="F23" s="129">
        <f t="shared" si="0"/>
        <v>44323</v>
      </c>
      <c r="G23" s="182"/>
      <c r="H23" s="153" t="s">
        <v>593</v>
      </c>
      <c r="I23" s="279"/>
      <c r="J23" s="279"/>
      <c r="K23" s="279"/>
      <c r="L23" s="279"/>
      <c r="M23" s="279"/>
      <c r="N23" s="279"/>
      <c r="O23" s="279"/>
      <c r="P23" s="279"/>
      <c r="Q23" s="279"/>
      <c r="R23" s="279"/>
      <c r="S23" s="279"/>
      <c r="T23" s="279"/>
      <c r="U23" s="279"/>
      <c r="V23" s="279"/>
      <c r="W23" s="279"/>
      <c r="X23" s="279"/>
      <c r="Y23" s="279"/>
      <c r="Z23" s="279"/>
      <c r="AA23" s="279"/>
      <c r="AB23" s="279"/>
      <c r="AC23" s="279"/>
      <c r="AD23" s="279"/>
      <c r="AE23" s="279"/>
      <c r="AF23" s="279"/>
      <c r="AG23" s="279"/>
      <c r="AH23" s="279"/>
      <c r="AI23" s="279"/>
      <c r="AJ23" s="279"/>
      <c r="AK23" s="279"/>
      <c r="AL23" s="279"/>
      <c r="AM23" s="279"/>
      <c r="AN23" s="279"/>
      <c r="AO23" s="279"/>
      <c r="AP23" s="279"/>
      <c r="AQ23" s="279"/>
      <c r="AR23" s="279"/>
      <c r="AS23" s="279"/>
      <c r="AT23" s="279"/>
      <c r="AU23" s="279"/>
      <c r="AV23" s="279"/>
      <c r="AW23" s="279"/>
      <c r="AX23" s="279"/>
      <c r="AY23" s="279"/>
      <c r="AZ23" s="279"/>
      <c r="BA23" s="279"/>
      <c r="BB23" s="279"/>
      <c r="BC23" s="279"/>
      <c r="BD23" s="279"/>
      <c r="BE23" s="279"/>
      <c r="BF23" s="279"/>
      <c r="BG23" s="279"/>
      <c r="BH23" s="279"/>
      <c r="BI23" s="279"/>
      <c r="BJ23" s="279"/>
    </row>
    <row r="24" spans="1:62" ht="15" hidden="1" customHeight="1" x14ac:dyDescent="0.2">
      <c r="A24" s="133" t="s">
        <v>479</v>
      </c>
      <c r="B24" s="128" t="s">
        <v>125</v>
      </c>
      <c r="C24" s="127" t="s">
        <v>126</v>
      </c>
      <c r="D24" s="70" t="s">
        <v>475</v>
      </c>
      <c r="E24" s="15">
        <v>43964</v>
      </c>
      <c r="F24" s="129">
        <f t="shared" si="0"/>
        <v>44329</v>
      </c>
      <c r="G24" s="182"/>
      <c r="H24" s="153">
        <v>135</v>
      </c>
      <c r="I24" s="279"/>
      <c r="J24" s="279"/>
      <c r="K24" s="279"/>
      <c r="L24" s="279"/>
      <c r="M24" s="279"/>
      <c r="N24" s="279"/>
      <c r="O24" s="279"/>
      <c r="P24" s="279"/>
      <c r="Q24" s="279"/>
      <c r="R24" s="279"/>
      <c r="S24" s="279"/>
      <c r="T24" s="279"/>
      <c r="U24" s="279"/>
      <c r="V24" s="279"/>
      <c r="W24" s="279"/>
      <c r="X24" s="279"/>
      <c r="Y24" s="279"/>
      <c r="Z24" s="279"/>
      <c r="AA24" s="279"/>
      <c r="AB24" s="279"/>
      <c r="AC24" s="279"/>
      <c r="AD24" s="279"/>
      <c r="AE24" s="279"/>
      <c r="AF24" s="279"/>
      <c r="AG24" s="279"/>
      <c r="AH24" s="279"/>
      <c r="AI24" s="279"/>
      <c r="AJ24" s="279"/>
      <c r="AK24" s="279"/>
      <c r="AL24" s="279"/>
      <c r="AM24" s="279"/>
      <c r="AN24" s="279"/>
      <c r="AO24" s="279"/>
      <c r="AP24" s="279"/>
      <c r="AQ24" s="279"/>
      <c r="AR24" s="279"/>
      <c r="AS24" s="279"/>
      <c r="AT24" s="279"/>
      <c r="AU24" s="279"/>
      <c r="AV24" s="279"/>
      <c r="AW24" s="279"/>
      <c r="AX24" s="279"/>
      <c r="AY24" s="279"/>
      <c r="AZ24" s="279"/>
      <c r="BA24" s="279"/>
      <c r="BB24" s="279"/>
      <c r="BC24" s="279"/>
      <c r="BD24" s="279"/>
      <c r="BE24" s="279"/>
      <c r="BF24" s="279"/>
      <c r="BG24" s="279"/>
      <c r="BH24" s="279"/>
      <c r="BI24" s="279"/>
      <c r="BJ24" s="279"/>
    </row>
    <row r="25" spans="1:62" ht="15" hidden="1" customHeight="1" x14ac:dyDescent="0.2">
      <c r="A25" s="133" t="s">
        <v>192</v>
      </c>
      <c r="B25" s="117" t="s">
        <v>103</v>
      </c>
      <c r="C25" s="121">
        <v>598400465</v>
      </c>
      <c r="D25" s="119" t="s">
        <v>423</v>
      </c>
      <c r="E25" s="148">
        <v>43966</v>
      </c>
      <c r="F25" s="120">
        <f t="shared" si="0"/>
        <v>44331</v>
      </c>
      <c r="G25" s="177"/>
      <c r="H25" s="153" t="s">
        <v>593</v>
      </c>
      <c r="I25" s="279"/>
      <c r="J25" s="279"/>
      <c r="K25" s="279"/>
      <c r="L25" s="279"/>
      <c r="M25" s="279"/>
      <c r="N25" s="279"/>
      <c r="O25" s="279"/>
      <c r="P25" s="279"/>
      <c r="Q25" s="279"/>
      <c r="R25" s="279"/>
      <c r="S25" s="279"/>
      <c r="T25" s="279"/>
      <c r="U25" s="279"/>
      <c r="V25" s="279"/>
      <c r="W25" s="279"/>
      <c r="X25" s="279"/>
      <c r="Y25" s="279"/>
      <c r="Z25" s="279"/>
      <c r="AA25" s="279"/>
      <c r="AB25" s="279"/>
      <c r="AC25" s="279"/>
      <c r="AD25" s="279"/>
      <c r="AE25" s="279"/>
      <c r="AF25" s="279"/>
      <c r="AG25" s="279"/>
      <c r="AH25" s="279"/>
      <c r="AI25" s="279"/>
      <c r="AJ25" s="279"/>
      <c r="AK25" s="279"/>
      <c r="AL25" s="279"/>
      <c r="AM25" s="279"/>
      <c r="AN25" s="279"/>
      <c r="AO25" s="279"/>
      <c r="AP25" s="279"/>
      <c r="AQ25" s="279"/>
      <c r="AR25" s="279"/>
      <c r="AS25" s="279"/>
      <c r="AT25" s="279"/>
      <c r="AU25" s="279"/>
      <c r="AV25" s="279"/>
      <c r="AW25" s="279"/>
      <c r="AX25" s="279"/>
      <c r="AY25" s="279"/>
      <c r="AZ25" s="279"/>
      <c r="BA25" s="279"/>
      <c r="BB25" s="279"/>
      <c r="BC25" s="279"/>
      <c r="BD25" s="279"/>
      <c r="BE25" s="279"/>
      <c r="BF25" s="279"/>
      <c r="BG25" s="279"/>
      <c r="BH25" s="279"/>
      <c r="BI25" s="279"/>
      <c r="BJ25" s="279"/>
    </row>
    <row r="26" spans="1:62" ht="15" hidden="1" customHeight="1" x14ac:dyDescent="0.2">
      <c r="A26" s="133" t="s">
        <v>192</v>
      </c>
      <c r="B26" s="117" t="s">
        <v>69</v>
      </c>
      <c r="C26" s="121">
        <v>797101325</v>
      </c>
      <c r="D26" s="119" t="s">
        <v>423</v>
      </c>
      <c r="E26" s="148">
        <v>43966</v>
      </c>
      <c r="F26" s="120">
        <f t="shared" si="0"/>
        <v>44331</v>
      </c>
      <c r="G26" s="177"/>
      <c r="H26" s="153" t="s">
        <v>593</v>
      </c>
      <c r="I26" s="279"/>
      <c r="J26" s="279"/>
      <c r="K26" s="279"/>
      <c r="L26" s="279"/>
      <c r="M26" s="279"/>
      <c r="N26" s="279"/>
      <c r="O26" s="279"/>
      <c r="P26" s="279"/>
      <c r="Q26" s="279"/>
      <c r="R26" s="279"/>
      <c r="S26" s="279"/>
      <c r="T26" s="279"/>
      <c r="U26" s="279"/>
      <c r="V26" s="279"/>
      <c r="W26" s="279"/>
      <c r="X26" s="279"/>
      <c r="Y26" s="279"/>
      <c r="Z26" s="279"/>
      <c r="AA26" s="279"/>
      <c r="AB26" s="279"/>
      <c r="AC26" s="279"/>
      <c r="AD26" s="279"/>
      <c r="AE26" s="279"/>
      <c r="AF26" s="279"/>
      <c r="AG26" s="279"/>
      <c r="AH26" s="279"/>
      <c r="AI26" s="279"/>
      <c r="AJ26" s="279"/>
      <c r="AK26" s="279"/>
      <c r="AL26" s="279"/>
      <c r="AM26" s="279"/>
      <c r="AN26" s="279"/>
      <c r="AO26" s="279"/>
      <c r="AP26" s="279"/>
      <c r="AQ26" s="279"/>
      <c r="AR26" s="279"/>
      <c r="AS26" s="279"/>
      <c r="AT26" s="279"/>
      <c r="AU26" s="279"/>
      <c r="AV26" s="279"/>
      <c r="AW26" s="279"/>
      <c r="AX26" s="279"/>
      <c r="AY26" s="279"/>
      <c r="AZ26" s="279"/>
      <c r="BA26" s="279"/>
      <c r="BB26" s="279"/>
      <c r="BC26" s="279"/>
      <c r="BD26" s="279"/>
      <c r="BE26" s="279"/>
      <c r="BF26" s="279"/>
      <c r="BG26" s="279"/>
      <c r="BH26" s="279"/>
      <c r="BI26" s="279"/>
      <c r="BJ26" s="279"/>
    </row>
    <row r="27" spans="1:62" ht="15" customHeight="1" x14ac:dyDescent="0.2">
      <c r="A27" s="133" t="s">
        <v>192</v>
      </c>
      <c r="B27" s="117" t="s">
        <v>150</v>
      </c>
      <c r="C27" s="121" t="s">
        <v>530</v>
      </c>
      <c r="D27" s="119" t="s">
        <v>730</v>
      </c>
      <c r="E27" s="148">
        <v>44001</v>
      </c>
      <c r="F27" s="120">
        <f t="shared" si="0"/>
        <v>44366</v>
      </c>
      <c r="G27" s="177"/>
      <c r="H27" s="153">
        <v>135</v>
      </c>
      <c r="I27" s="279"/>
      <c r="J27" s="279"/>
      <c r="K27" s="279"/>
      <c r="L27" s="279"/>
      <c r="M27" s="279"/>
      <c r="N27" s="279"/>
      <c r="O27" s="279"/>
      <c r="P27" s="279"/>
      <c r="Q27" s="279"/>
      <c r="R27" s="279"/>
      <c r="S27" s="279"/>
      <c r="T27" s="279"/>
      <c r="U27" s="279"/>
      <c r="V27" s="279"/>
      <c r="W27" s="279"/>
      <c r="X27" s="279"/>
      <c r="Y27" s="279"/>
      <c r="Z27" s="279"/>
      <c r="AA27" s="279"/>
      <c r="AB27" s="279"/>
      <c r="AC27" s="279"/>
      <c r="AD27" s="279"/>
      <c r="AE27" s="279"/>
      <c r="AF27" s="279"/>
      <c r="AG27" s="279"/>
      <c r="AH27" s="279"/>
      <c r="AI27" s="279"/>
      <c r="AJ27" s="279"/>
      <c r="AK27" s="279"/>
      <c r="AL27" s="279"/>
      <c r="AM27" s="279"/>
      <c r="AN27" s="279"/>
      <c r="AO27" s="279"/>
      <c r="AP27" s="279"/>
      <c r="AQ27" s="279"/>
      <c r="AR27" s="279"/>
      <c r="AS27" s="279"/>
      <c r="AT27" s="279"/>
      <c r="AU27" s="279"/>
      <c r="AV27" s="279"/>
      <c r="AW27" s="279"/>
      <c r="AX27" s="279"/>
      <c r="AY27" s="279"/>
      <c r="AZ27" s="279"/>
      <c r="BA27" s="279"/>
      <c r="BB27" s="279"/>
      <c r="BC27" s="279"/>
      <c r="BD27" s="279"/>
      <c r="BE27" s="279"/>
      <c r="BF27" s="279"/>
      <c r="BG27" s="279"/>
      <c r="BH27" s="279"/>
      <c r="BI27" s="279"/>
      <c r="BJ27" s="279"/>
    </row>
    <row r="28" spans="1:62" ht="15" hidden="1" customHeight="1" x14ac:dyDescent="0.2">
      <c r="A28" s="134" t="s">
        <v>485</v>
      </c>
      <c r="B28" s="117" t="s">
        <v>65</v>
      </c>
      <c r="C28" s="121">
        <v>53550826</v>
      </c>
      <c r="D28" s="117" t="s">
        <v>247</v>
      </c>
      <c r="E28" s="148">
        <v>43987</v>
      </c>
      <c r="F28" s="120">
        <f t="shared" si="0"/>
        <v>44352</v>
      </c>
      <c r="G28" s="177"/>
      <c r="H28" s="153">
        <v>135</v>
      </c>
      <c r="I28" s="279"/>
      <c r="J28" s="279"/>
      <c r="K28" s="279"/>
      <c r="L28" s="279"/>
      <c r="M28" s="279"/>
      <c r="N28" s="279"/>
      <c r="O28" s="279"/>
      <c r="P28" s="279"/>
      <c r="Q28" s="279"/>
      <c r="R28" s="279"/>
      <c r="S28" s="279"/>
      <c r="T28" s="279"/>
      <c r="U28" s="279"/>
      <c r="V28" s="279"/>
      <c r="W28" s="279"/>
      <c r="X28" s="279"/>
      <c r="Y28" s="279"/>
      <c r="Z28" s="279"/>
      <c r="AA28" s="279"/>
      <c r="AB28" s="279"/>
      <c r="AC28" s="279"/>
      <c r="AD28" s="279"/>
      <c r="AE28" s="279"/>
      <c r="AF28" s="279"/>
      <c r="AG28" s="279"/>
      <c r="AH28" s="279"/>
      <c r="AI28" s="279"/>
      <c r="AJ28" s="279"/>
      <c r="AK28" s="279"/>
      <c r="AL28" s="279"/>
      <c r="AM28" s="279"/>
      <c r="AN28" s="279"/>
      <c r="AO28" s="279"/>
      <c r="AP28" s="279"/>
      <c r="AQ28" s="279"/>
      <c r="AR28" s="279"/>
      <c r="AS28" s="279"/>
      <c r="AT28" s="279"/>
      <c r="AU28" s="279"/>
      <c r="AV28" s="279"/>
      <c r="AW28" s="279"/>
      <c r="AX28" s="279"/>
      <c r="AY28" s="279"/>
      <c r="AZ28" s="279"/>
      <c r="BA28" s="279"/>
      <c r="BB28" s="279"/>
      <c r="BC28" s="279"/>
      <c r="BD28" s="279"/>
      <c r="BE28" s="279"/>
      <c r="BF28" s="279"/>
      <c r="BG28" s="279"/>
      <c r="BH28" s="279"/>
      <c r="BI28" s="279"/>
      <c r="BJ28" s="279"/>
    </row>
    <row r="29" spans="1:62" ht="15" hidden="1" customHeight="1" x14ac:dyDescent="0.2">
      <c r="A29" s="130" t="s">
        <v>480</v>
      </c>
      <c r="B29" s="117" t="s">
        <v>100</v>
      </c>
      <c r="C29" s="288" t="s">
        <v>101</v>
      </c>
      <c r="D29" s="119" t="s">
        <v>423</v>
      </c>
      <c r="E29" s="148">
        <v>43988</v>
      </c>
      <c r="F29" s="124">
        <f t="shared" si="0"/>
        <v>44353</v>
      </c>
      <c r="G29" s="177"/>
      <c r="H29" s="153" t="s">
        <v>593</v>
      </c>
      <c r="I29" s="279"/>
      <c r="J29" s="279"/>
      <c r="K29" s="279"/>
      <c r="L29" s="279"/>
      <c r="M29" s="279"/>
      <c r="N29" s="279"/>
      <c r="O29" s="279"/>
      <c r="P29" s="279"/>
      <c r="Q29" s="279"/>
      <c r="R29" s="279"/>
      <c r="S29" s="279"/>
      <c r="T29" s="279"/>
      <c r="U29" s="279"/>
      <c r="V29" s="279"/>
      <c r="W29" s="279"/>
      <c r="X29" s="279"/>
      <c r="Y29" s="279"/>
      <c r="Z29" s="279"/>
      <c r="AA29" s="279"/>
      <c r="AB29" s="279"/>
      <c r="AC29" s="279"/>
      <c r="AD29" s="279"/>
      <c r="AE29" s="279"/>
      <c r="AF29" s="279"/>
      <c r="AG29" s="279"/>
      <c r="AH29" s="279"/>
      <c r="AI29" s="279"/>
      <c r="AJ29" s="279"/>
      <c r="AK29" s="279"/>
      <c r="AL29" s="279"/>
      <c r="AM29" s="279"/>
      <c r="AN29" s="279"/>
      <c r="AO29" s="279"/>
      <c r="AP29" s="279"/>
      <c r="AQ29" s="279"/>
      <c r="AR29" s="279"/>
      <c r="AS29" s="279"/>
      <c r="AT29" s="279"/>
      <c r="AU29" s="279"/>
      <c r="AV29" s="279"/>
      <c r="AW29" s="279"/>
      <c r="AX29" s="279"/>
      <c r="AY29" s="279"/>
      <c r="AZ29" s="279"/>
      <c r="BA29" s="279"/>
      <c r="BB29" s="279"/>
      <c r="BC29" s="279"/>
      <c r="BD29" s="279"/>
      <c r="BE29" s="279"/>
      <c r="BF29" s="279"/>
      <c r="BG29" s="279"/>
      <c r="BH29" s="279"/>
      <c r="BI29" s="279"/>
      <c r="BJ29" s="279"/>
    </row>
    <row r="30" spans="1:62" ht="15" hidden="1" customHeight="1" x14ac:dyDescent="0.2">
      <c r="A30" s="130" t="s">
        <v>480</v>
      </c>
      <c r="B30" s="299" t="s">
        <v>102</v>
      </c>
      <c r="C30" s="288" t="s">
        <v>246</v>
      </c>
      <c r="D30" s="119" t="s">
        <v>423</v>
      </c>
      <c r="E30" s="148">
        <v>43988</v>
      </c>
      <c r="F30" s="124">
        <f t="shared" si="0"/>
        <v>44353</v>
      </c>
      <c r="G30" s="177"/>
      <c r="H30" s="153" t="s">
        <v>593</v>
      </c>
      <c r="I30" s="279"/>
      <c r="J30" s="279" t="s">
        <v>286</v>
      </c>
      <c r="K30" s="279"/>
      <c r="L30" s="279"/>
      <c r="M30" s="279"/>
      <c r="N30" s="279"/>
      <c r="O30" s="279"/>
      <c r="P30" s="279"/>
      <c r="Q30" s="279"/>
      <c r="R30" s="279"/>
      <c r="S30" s="279"/>
      <c r="T30" s="279"/>
      <c r="U30" s="279"/>
      <c r="V30" s="279"/>
      <c r="W30" s="279"/>
      <c r="X30" s="279"/>
      <c r="Y30" s="279"/>
      <c r="Z30" s="279"/>
      <c r="AA30" s="279"/>
      <c r="AB30" s="279"/>
      <c r="AC30" s="279"/>
      <c r="AD30" s="279"/>
      <c r="AE30" s="279"/>
      <c r="AF30" s="279"/>
      <c r="AG30" s="279"/>
      <c r="AH30" s="279"/>
      <c r="AI30" s="279"/>
      <c r="AJ30" s="279"/>
      <c r="AK30" s="279"/>
      <c r="AL30" s="279"/>
      <c r="AM30" s="279"/>
      <c r="AN30" s="279"/>
      <c r="AO30" s="279"/>
      <c r="AP30" s="279"/>
      <c r="AQ30" s="279"/>
      <c r="AR30" s="279"/>
      <c r="AS30" s="279"/>
      <c r="AT30" s="279"/>
      <c r="AU30" s="279"/>
      <c r="AV30" s="279"/>
      <c r="AW30" s="279"/>
      <c r="AX30" s="279"/>
      <c r="AY30" s="279"/>
      <c r="AZ30" s="279"/>
      <c r="BA30" s="279"/>
      <c r="BB30" s="279"/>
      <c r="BC30" s="279"/>
      <c r="BD30" s="279"/>
      <c r="BE30" s="279"/>
      <c r="BF30" s="279"/>
      <c r="BG30" s="279"/>
      <c r="BH30" s="279"/>
      <c r="BI30" s="279"/>
      <c r="BJ30" s="279"/>
    </row>
    <row r="31" spans="1:62" ht="15" hidden="1" customHeight="1" x14ac:dyDescent="0.2">
      <c r="A31" s="156" t="s">
        <v>485</v>
      </c>
      <c r="B31" s="122" t="s">
        <v>494</v>
      </c>
      <c r="C31" s="118" t="s">
        <v>312</v>
      </c>
      <c r="D31" s="118" t="s">
        <v>475</v>
      </c>
      <c r="E31" s="146">
        <v>43990</v>
      </c>
      <c r="F31" s="120">
        <f t="shared" si="0"/>
        <v>44355</v>
      </c>
      <c r="G31" s="177"/>
      <c r="H31" s="153">
        <v>135</v>
      </c>
      <c r="I31" s="279"/>
      <c r="J31" s="279"/>
      <c r="K31" s="279"/>
      <c r="L31" s="279"/>
      <c r="M31" s="279"/>
      <c r="N31" s="279"/>
      <c r="O31" s="279"/>
      <c r="P31" s="279"/>
      <c r="Q31" s="279"/>
      <c r="R31" s="279"/>
      <c r="S31" s="279"/>
      <c r="T31" s="279"/>
      <c r="U31" s="279"/>
      <c r="V31" s="279"/>
      <c r="W31" s="279"/>
      <c r="X31" s="279"/>
      <c r="Y31" s="279"/>
      <c r="Z31" s="279"/>
      <c r="AA31" s="279"/>
      <c r="AB31" s="279"/>
      <c r="AC31" s="279"/>
      <c r="AD31" s="279"/>
      <c r="AE31" s="279"/>
      <c r="AF31" s="279"/>
      <c r="AG31" s="279"/>
      <c r="AH31" s="279"/>
      <c r="AI31" s="279"/>
      <c r="AJ31" s="279"/>
      <c r="AK31" s="279"/>
      <c r="AL31" s="279"/>
      <c r="AM31" s="279"/>
      <c r="AN31" s="279"/>
      <c r="AO31" s="279"/>
      <c r="AP31" s="279"/>
      <c r="AQ31" s="279"/>
      <c r="AR31" s="279"/>
      <c r="AS31" s="279"/>
      <c r="AT31" s="279"/>
      <c r="AU31" s="279"/>
      <c r="AV31" s="279"/>
      <c r="AW31" s="279"/>
      <c r="AX31" s="279"/>
      <c r="AY31" s="279"/>
      <c r="AZ31" s="279"/>
      <c r="BA31" s="279"/>
      <c r="BB31" s="279"/>
      <c r="BC31" s="279"/>
      <c r="BD31" s="279"/>
      <c r="BE31" s="279"/>
      <c r="BF31" s="279"/>
      <c r="BG31" s="279"/>
      <c r="BH31" s="279"/>
      <c r="BI31" s="279"/>
      <c r="BJ31" s="279"/>
    </row>
    <row r="32" spans="1:62" ht="15" hidden="1" customHeight="1" x14ac:dyDescent="0.2">
      <c r="A32" s="134" t="s">
        <v>485</v>
      </c>
      <c r="B32" s="117" t="s">
        <v>72</v>
      </c>
      <c r="C32" s="288" t="s">
        <v>245</v>
      </c>
      <c r="D32" s="125" t="s">
        <v>423</v>
      </c>
      <c r="E32" s="148">
        <v>43997</v>
      </c>
      <c r="F32" s="120">
        <f t="shared" si="0"/>
        <v>44362</v>
      </c>
      <c r="G32" s="177"/>
      <c r="H32" s="153" t="s">
        <v>593</v>
      </c>
      <c r="I32" s="279"/>
      <c r="J32" s="279"/>
      <c r="K32" s="279"/>
      <c r="L32" s="279"/>
      <c r="M32" s="279"/>
      <c r="N32" s="279"/>
      <c r="O32" s="279"/>
      <c r="P32" s="279"/>
      <c r="Q32" s="279"/>
      <c r="R32" s="279"/>
      <c r="S32" s="279"/>
      <c r="T32" s="279"/>
      <c r="U32" s="279"/>
      <c r="V32" s="279"/>
      <c r="W32" s="279"/>
      <c r="X32" s="279"/>
      <c r="Y32" s="279"/>
      <c r="Z32" s="279"/>
      <c r="AA32" s="279"/>
      <c r="AB32" s="279"/>
      <c r="AC32" s="279"/>
      <c r="AD32" s="279"/>
      <c r="AE32" s="279"/>
      <c r="AF32" s="279"/>
      <c r="AG32" s="279"/>
      <c r="AH32" s="279"/>
      <c r="AI32" s="279"/>
      <c r="AJ32" s="279"/>
      <c r="AK32" s="279"/>
      <c r="AL32" s="279"/>
      <c r="AM32" s="279"/>
      <c r="AN32" s="279"/>
      <c r="AO32" s="279"/>
      <c r="AP32" s="279"/>
      <c r="AQ32" s="279"/>
      <c r="AR32" s="279"/>
      <c r="AS32" s="279"/>
      <c r="AT32" s="279"/>
      <c r="AU32" s="279"/>
      <c r="AV32" s="279"/>
      <c r="AW32" s="279"/>
      <c r="AX32" s="279"/>
      <c r="AY32" s="279"/>
      <c r="AZ32" s="279"/>
      <c r="BA32" s="279"/>
      <c r="BB32" s="279"/>
      <c r="BC32" s="279"/>
      <c r="BD32" s="279"/>
      <c r="BE32" s="279"/>
      <c r="BF32" s="279"/>
      <c r="BG32" s="279"/>
      <c r="BH32" s="279"/>
      <c r="BI32" s="279"/>
      <c r="BJ32" s="279"/>
    </row>
    <row r="33" spans="1:62" ht="15" hidden="1" customHeight="1" x14ac:dyDescent="0.2">
      <c r="A33" s="156" t="s">
        <v>480</v>
      </c>
      <c r="B33" s="122" t="s">
        <v>44</v>
      </c>
      <c r="C33" s="123" t="s">
        <v>51</v>
      </c>
      <c r="D33" s="123" t="s">
        <v>423</v>
      </c>
      <c r="E33" s="148">
        <v>43997</v>
      </c>
      <c r="F33" s="124">
        <f t="shared" si="0"/>
        <v>44362</v>
      </c>
      <c r="G33" s="177"/>
      <c r="H33" s="153" t="s">
        <v>593</v>
      </c>
      <c r="I33" s="279"/>
      <c r="J33" s="279"/>
      <c r="K33" s="279"/>
      <c r="L33" s="279"/>
      <c r="M33" s="279"/>
      <c r="N33" s="279"/>
      <c r="O33" s="279"/>
      <c r="P33" s="279"/>
      <c r="Q33" s="279"/>
      <c r="R33" s="279"/>
      <c r="S33" s="279"/>
      <c r="T33" s="279"/>
      <c r="U33" s="279"/>
      <c r="V33" s="279"/>
      <c r="W33" s="279"/>
      <c r="X33" s="279"/>
      <c r="Y33" s="279"/>
      <c r="Z33" s="279"/>
      <c r="AA33" s="279"/>
      <c r="AB33" s="279"/>
      <c r="AC33" s="279"/>
      <c r="AD33" s="279"/>
      <c r="AE33" s="279"/>
      <c r="AF33" s="279"/>
      <c r="AG33" s="279"/>
      <c r="AH33" s="279"/>
      <c r="AI33" s="279"/>
      <c r="AJ33" s="279"/>
      <c r="AK33" s="279"/>
      <c r="AL33" s="279"/>
      <c r="AM33" s="279"/>
      <c r="AN33" s="279"/>
      <c r="AO33" s="279"/>
      <c r="AP33" s="279"/>
      <c r="AQ33" s="279"/>
      <c r="AR33" s="279"/>
      <c r="AS33" s="279"/>
      <c r="AT33" s="279"/>
      <c r="AU33" s="279"/>
      <c r="AV33" s="279"/>
      <c r="AW33" s="279"/>
      <c r="AX33" s="279"/>
      <c r="AY33" s="279"/>
      <c r="AZ33" s="279"/>
      <c r="BA33" s="279"/>
      <c r="BB33" s="279"/>
      <c r="BC33" s="279"/>
      <c r="BD33" s="279"/>
      <c r="BE33" s="279"/>
      <c r="BF33" s="279"/>
      <c r="BG33" s="279"/>
      <c r="BH33" s="279"/>
      <c r="BI33" s="279"/>
      <c r="BJ33" s="279"/>
    </row>
    <row r="34" spans="1:62" ht="15" hidden="1" customHeight="1" x14ac:dyDescent="0.2">
      <c r="A34" s="133" t="s">
        <v>480</v>
      </c>
      <c r="B34" s="299" t="s">
        <v>713</v>
      </c>
      <c r="C34" s="288" t="s">
        <v>594</v>
      </c>
      <c r="D34" s="125" t="s">
        <v>423</v>
      </c>
      <c r="E34" s="148">
        <v>43997</v>
      </c>
      <c r="F34" s="120">
        <f t="shared" si="0"/>
        <v>44362</v>
      </c>
      <c r="G34" s="177"/>
      <c r="H34" s="153" t="s">
        <v>593</v>
      </c>
      <c r="I34" s="279"/>
      <c r="J34" s="279"/>
      <c r="K34" s="279"/>
      <c r="L34" s="279"/>
      <c r="M34" s="279"/>
      <c r="N34" s="279"/>
      <c r="O34" s="279"/>
      <c r="P34" s="279"/>
      <c r="Q34" s="279"/>
      <c r="R34" s="279"/>
      <c r="S34" s="279"/>
      <c r="T34" s="279"/>
      <c r="U34" s="279"/>
      <c r="V34" s="279"/>
      <c r="W34" s="279"/>
      <c r="X34" s="279"/>
      <c r="Y34" s="279"/>
      <c r="Z34" s="279"/>
      <c r="AA34" s="279"/>
      <c r="AB34" s="279"/>
      <c r="AC34" s="279"/>
      <c r="AD34" s="279"/>
      <c r="AE34" s="279"/>
      <c r="AF34" s="279"/>
      <c r="AG34" s="279"/>
      <c r="AH34" s="279"/>
      <c r="AI34" s="279"/>
      <c r="AJ34" s="279"/>
      <c r="AK34" s="279"/>
      <c r="AL34" s="279"/>
      <c r="AM34" s="279"/>
      <c r="AN34" s="279"/>
      <c r="AO34" s="279"/>
      <c r="AP34" s="279"/>
      <c r="AQ34" s="279"/>
      <c r="AR34" s="279"/>
      <c r="AS34" s="279"/>
      <c r="AT34" s="279"/>
      <c r="AU34" s="279"/>
      <c r="AV34" s="279"/>
      <c r="AW34" s="279"/>
      <c r="AX34" s="279"/>
      <c r="AY34" s="279"/>
      <c r="AZ34" s="279"/>
      <c r="BA34" s="279"/>
      <c r="BB34" s="279"/>
      <c r="BC34" s="279"/>
      <c r="BD34" s="279"/>
      <c r="BE34" s="279"/>
      <c r="BF34" s="279"/>
      <c r="BG34" s="279"/>
      <c r="BH34" s="279"/>
      <c r="BI34" s="279"/>
      <c r="BJ34" s="279"/>
    </row>
    <row r="35" spans="1:62" ht="15" hidden="1" customHeight="1" x14ac:dyDescent="0.2">
      <c r="A35" s="130" t="s">
        <v>480</v>
      </c>
      <c r="B35" s="299" t="s">
        <v>102</v>
      </c>
      <c r="C35" s="121">
        <v>386076</v>
      </c>
      <c r="D35" s="119" t="s">
        <v>423</v>
      </c>
      <c r="E35" s="148">
        <v>43997</v>
      </c>
      <c r="F35" s="124">
        <f t="shared" si="0"/>
        <v>44362</v>
      </c>
      <c r="G35" s="177"/>
      <c r="H35" s="153" t="s">
        <v>593</v>
      </c>
      <c r="I35" s="279"/>
      <c r="J35" s="279"/>
      <c r="K35" s="279"/>
      <c r="L35" s="279"/>
      <c r="M35" s="279"/>
      <c r="N35" s="279"/>
      <c r="O35" s="279"/>
      <c r="P35" s="279"/>
      <c r="Q35" s="279"/>
      <c r="R35" s="279"/>
      <c r="S35" s="279"/>
      <c r="T35" s="279"/>
      <c r="U35" s="279"/>
      <c r="V35" s="279"/>
      <c r="W35" s="279"/>
      <c r="X35" s="279"/>
      <c r="Y35" s="279"/>
      <c r="Z35" s="279"/>
      <c r="AA35" s="279"/>
      <c r="AB35" s="279"/>
      <c r="AC35" s="279"/>
      <c r="AD35" s="279"/>
      <c r="AE35" s="279"/>
      <c r="AF35" s="279"/>
      <c r="AG35" s="279"/>
      <c r="AH35" s="279"/>
      <c r="AI35" s="279"/>
      <c r="AJ35" s="279"/>
      <c r="AK35" s="279"/>
      <c r="AL35" s="279"/>
      <c r="AM35" s="279"/>
      <c r="AN35" s="279"/>
      <c r="AO35" s="279"/>
      <c r="AP35" s="279"/>
      <c r="AQ35" s="279"/>
      <c r="AR35" s="279"/>
      <c r="AS35" s="279"/>
      <c r="AT35" s="279"/>
      <c r="AU35" s="279"/>
      <c r="AV35" s="279"/>
      <c r="AW35" s="279"/>
      <c r="AX35" s="279"/>
      <c r="AY35" s="279"/>
      <c r="AZ35" s="279"/>
      <c r="BA35" s="279"/>
      <c r="BB35" s="279"/>
      <c r="BC35" s="279"/>
      <c r="BD35" s="279"/>
      <c r="BE35" s="279"/>
      <c r="BF35" s="279"/>
      <c r="BG35" s="279"/>
      <c r="BH35" s="279"/>
      <c r="BI35" s="279"/>
      <c r="BJ35" s="279"/>
    </row>
    <row r="36" spans="1:62" ht="15" hidden="1" customHeight="1" x14ac:dyDescent="0.2">
      <c r="A36" s="130" t="s">
        <v>480</v>
      </c>
      <c r="B36" s="119" t="s">
        <v>44</v>
      </c>
      <c r="C36" s="289" t="s">
        <v>245</v>
      </c>
      <c r="D36" s="119" t="s">
        <v>423</v>
      </c>
      <c r="E36" s="148">
        <v>43997</v>
      </c>
      <c r="F36" s="120">
        <f t="shared" si="0"/>
        <v>44362</v>
      </c>
      <c r="G36" s="177"/>
      <c r="H36" s="153" t="s">
        <v>593</v>
      </c>
      <c r="I36" s="279"/>
      <c r="J36" s="279"/>
      <c r="K36" s="279"/>
      <c r="L36" s="279"/>
      <c r="M36" s="279"/>
      <c r="N36" s="279"/>
      <c r="O36" s="279"/>
      <c r="P36" s="279"/>
      <c r="Q36" s="279"/>
      <c r="R36" s="279"/>
      <c r="S36" s="279"/>
      <c r="T36" s="279"/>
      <c r="U36" s="279"/>
      <c r="V36" s="279"/>
      <c r="W36" s="279"/>
      <c r="X36" s="279"/>
      <c r="Y36" s="279"/>
      <c r="Z36" s="279"/>
      <c r="AA36" s="279"/>
      <c r="AB36" s="279"/>
      <c r="AC36" s="279"/>
      <c r="AD36" s="279"/>
      <c r="AE36" s="279"/>
      <c r="AF36" s="279"/>
      <c r="AG36" s="279"/>
      <c r="AH36" s="279"/>
      <c r="AI36" s="279"/>
      <c r="AJ36" s="279"/>
      <c r="AK36" s="279"/>
      <c r="AL36" s="279"/>
      <c r="AM36" s="279"/>
      <c r="AN36" s="279"/>
      <c r="AO36" s="279"/>
      <c r="AP36" s="279"/>
      <c r="AQ36" s="279"/>
      <c r="AR36" s="279"/>
      <c r="AS36" s="279"/>
      <c r="AT36" s="279"/>
      <c r="AU36" s="279"/>
      <c r="AV36" s="279"/>
      <c r="AW36" s="279"/>
      <c r="AX36" s="279"/>
      <c r="AY36" s="279"/>
      <c r="AZ36" s="279"/>
      <c r="BA36" s="279"/>
      <c r="BB36" s="279"/>
      <c r="BC36" s="279"/>
      <c r="BD36" s="279"/>
      <c r="BE36" s="279"/>
      <c r="BF36" s="279"/>
      <c r="BG36" s="279"/>
      <c r="BH36" s="279"/>
      <c r="BI36" s="279"/>
      <c r="BJ36" s="279"/>
    </row>
    <row r="37" spans="1:62" ht="15" hidden="1" customHeight="1" x14ac:dyDescent="0.2">
      <c r="A37" s="134" t="s">
        <v>485</v>
      </c>
      <c r="B37" s="117" t="s">
        <v>72</v>
      </c>
      <c r="C37" s="121" t="s">
        <v>637</v>
      </c>
      <c r="D37" s="125" t="s">
        <v>423</v>
      </c>
      <c r="E37" s="148">
        <v>43998</v>
      </c>
      <c r="F37" s="120">
        <f t="shared" si="0"/>
        <v>44363</v>
      </c>
      <c r="G37" s="177"/>
      <c r="H37" s="153" t="s">
        <v>593</v>
      </c>
      <c r="I37" s="279"/>
      <c r="J37" s="279"/>
      <c r="K37" s="279"/>
      <c r="L37" s="279"/>
      <c r="M37" s="279"/>
      <c r="N37" s="279"/>
      <c r="O37" s="279"/>
      <c r="P37" s="279"/>
      <c r="Q37" s="279"/>
      <c r="R37" s="279"/>
      <c r="S37" s="279"/>
      <c r="T37" s="279"/>
      <c r="U37" s="279"/>
      <c r="V37" s="279"/>
      <c r="W37" s="279"/>
      <c r="X37" s="279"/>
      <c r="Y37" s="279"/>
      <c r="Z37" s="279"/>
      <c r="AA37" s="279"/>
      <c r="AB37" s="279"/>
      <c r="AC37" s="279"/>
      <c r="AD37" s="279"/>
      <c r="AE37" s="279"/>
      <c r="AF37" s="279"/>
      <c r="AG37" s="279"/>
      <c r="AH37" s="279"/>
      <c r="AI37" s="279"/>
      <c r="AJ37" s="279"/>
      <c r="AK37" s="279"/>
      <c r="AL37" s="279"/>
      <c r="AM37" s="279"/>
      <c r="AN37" s="279"/>
      <c r="AO37" s="279"/>
      <c r="AP37" s="279"/>
      <c r="AQ37" s="279"/>
      <c r="AR37" s="279"/>
      <c r="AS37" s="279"/>
      <c r="AT37" s="279"/>
      <c r="AU37" s="279"/>
      <c r="AV37" s="279"/>
      <c r="AW37" s="279"/>
      <c r="AX37" s="279"/>
      <c r="AY37" s="279"/>
      <c r="AZ37" s="279"/>
      <c r="BA37" s="279"/>
      <c r="BB37" s="279"/>
      <c r="BC37" s="279"/>
      <c r="BD37" s="279"/>
      <c r="BE37" s="279"/>
      <c r="BF37" s="279"/>
      <c r="BG37" s="279"/>
      <c r="BH37" s="279"/>
      <c r="BI37" s="279"/>
      <c r="BJ37" s="279"/>
    </row>
    <row r="38" spans="1:62" ht="15" customHeight="1" x14ac:dyDescent="0.2">
      <c r="A38" s="130" t="s">
        <v>485</v>
      </c>
      <c r="B38" s="119" t="s">
        <v>72</v>
      </c>
      <c r="C38" s="118" t="s">
        <v>515</v>
      </c>
      <c r="D38" s="118" t="s">
        <v>516</v>
      </c>
      <c r="E38" s="146">
        <v>44001</v>
      </c>
      <c r="F38" s="220">
        <f t="shared" si="0"/>
        <v>44366</v>
      </c>
      <c r="G38" s="234"/>
      <c r="H38" s="285" t="s">
        <v>593</v>
      </c>
      <c r="I38" s="279"/>
      <c r="J38" s="279"/>
      <c r="K38" s="279"/>
      <c r="L38" s="279"/>
      <c r="M38" s="279"/>
      <c r="N38" s="279"/>
      <c r="O38" s="279"/>
      <c r="P38" s="279"/>
      <c r="Q38" s="279"/>
      <c r="R38" s="279"/>
      <c r="S38" s="279"/>
      <c r="T38" s="279"/>
      <c r="U38" s="279"/>
      <c r="V38" s="279"/>
      <c r="W38" s="279"/>
      <c r="X38" s="279"/>
      <c r="Y38" s="279"/>
      <c r="Z38" s="279"/>
      <c r="AA38" s="279"/>
      <c r="AB38" s="279"/>
      <c r="AC38" s="279"/>
      <c r="AD38" s="279"/>
      <c r="AE38" s="279"/>
      <c r="AF38" s="279"/>
      <c r="AG38" s="279"/>
      <c r="AH38" s="279"/>
      <c r="AI38" s="279"/>
      <c r="AJ38" s="279"/>
      <c r="AK38" s="279"/>
      <c r="AL38" s="279"/>
      <c r="AM38" s="279"/>
      <c r="AN38" s="279"/>
      <c r="AO38" s="279"/>
      <c r="AP38" s="279"/>
      <c r="AQ38" s="279"/>
      <c r="AR38" s="279"/>
      <c r="AS38" s="279"/>
      <c r="AT38" s="279"/>
      <c r="AU38" s="279"/>
      <c r="AV38" s="279"/>
      <c r="AW38" s="279"/>
      <c r="AX38" s="279"/>
      <c r="AY38" s="279"/>
      <c r="AZ38" s="279"/>
      <c r="BA38" s="279"/>
      <c r="BB38" s="279"/>
      <c r="BC38" s="279"/>
      <c r="BD38" s="279"/>
      <c r="BE38" s="279"/>
      <c r="BF38" s="279"/>
      <c r="BG38" s="279"/>
      <c r="BH38" s="279"/>
      <c r="BI38" s="279"/>
      <c r="BJ38" s="279"/>
    </row>
    <row r="39" spans="1:62" ht="15" customHeight="1" x14ac:dyDescent="0.2">
      <c r="A39" s="213" t="s">
        <v>480</v>
      </c>
      <c r="B39" s="182" t="s">
        <v>655</v>
      </c>
      <c r="C39" s="202" t="s">
        <v>656</v>
      </c>
      <c r="D39" s="202" t="s">
        <v>566</v>
      </c>
      <c r="E39" s="148">
        <v>44001</v>
      </c>
      <c r="F39" s="129">
        <f t="shared" si="0"/>
        <v>44366</v>
      </c>
      <c r="G39" s="180"/>
      <c r="H39" s="153" t="s">
        <v>593</v>
      </c>
      <c r="I39" s="279"/>
      <c r="J39" s="279"/>
      <c r="K39" s="279"/>
      <c r="L39" s="279"/>
      <c r="M39" s="279"/>
      <c r="N39" s="279"/>
      <c r="O39" s="279"/>
      <c r="P39" s="279"/>
      <c r="Q39" s="279"/>
      <c r="R39" s="279"/>
      <c r="S39" s="279"/>
      <c r="T39" s="279"/>
      <c r="U39" s="279"/>
      <c r="V39" s="279"/>
      <c r="W39" s="279"/>
      <c r="X39" s="279"/>
      <c r="Y39" s="279"/>
      <c r="Z39" s="279"/>
      <c r="AA39" s="279"/>
      <c r="AB39" s="279"/>
      <c r="AC39" s="279"/>
      <c r="AD39" s="279"/>
      <c r="AE39" s="279"/>
      <c r="AF39" s="279"/>
      <c r="AG39" s="279"/>
      <c r="AH39" s="279"/>
      <c r="AI39" s="279"/>
      <c r="AJ39" s="279"/>
      <c r="AK39" s="279"/>
      <c r="AL39" s="279"/>
      <c r="AM39" s="279"/>
      <c r="AN39" s="279"/>
      <c r="AO39" s="279"/>
      <c r="AP39" s="279"/>
      <c r="AQ39" s="279"/>
      <c r="AR39" s="279"/>
      <c r="AS39" s="279"/>
      <c r="AT39" s="279"/>
      <c r="AU39" s="279"/>
      <c r="AV39" s="279"/>
      <c r="AW39" s="279"/>
      <c r="AX39" s="279"/>
      <c r="AY39" s="279"/>
      <c r="AZ39" s="279"/>
      <c r="BA39" s="279"/>
      <c r="BB39" s="279"/>
      <c r="BC39" s="279"/>
      <c r="BD39" s="279"/>
      <c r="BE39" s="279"/>
      <c r="BF39" s="279"/>
      <c r="BG39" s="279"/>
      <c r="BH39" s="279"/>
      <c r="BI39" s="279"/>
      <c r="BJ39" s="279"/>
    </row>
    <row r="40" spans="1:62" ht="15" customHeight="1" x14ac:dyDescent="0.2">
      <c r="A40" s="133" t="s">
        <v>192</v>
      </c>
      <c r="B40" s="117" t="s">
        <v>533</v>
      </c>
      <c r="C40" s="121" t="s">
        <v>534</v>
      </c>
      <c r="D40" s="119" t="s">
        <v>493</v>
      </c>
      <c r="E40" s="148">
        <v>44013</v>
      </c>
      <c r="F40" s="120">
        <f t="shared" si="0"/>
        <v>44378</v>
      </c>
      <c r="G40" s="177"/>
      <c r="H40" s="153">
        <v>135</v>
      </c>
      <c r="I40" s="279"/>
      <c r="J40" s="279"/>
      <c r="K40" s="279"/>
      <c r="L40" s="279"/>
      <c r="M40" s="279"/>
      <c r="N40" s="279"/>
      <c r="O40" s="279"/>
      <c r="P40" s="279"/>
      <c r="Q40" s="279"/>
      <c r="R40" s="279"/>
      <c r="S40" s="279"/>
      <c r="T40" s="279"/>
      <c r="U40" s="279"/>
      <c r="V40" s="279"/>
      <c r="W40" s="279"/>
      <c r="X40" s="279"/>
      <c r="Y40" s="279"/>
      <c r="Z40" s="279"/>
      <c r="AA40" s="279"/>
      <c r="AB40" s="279"/>
      <c r="AC40" s="279"/>
      <c r="AD40" s="279"/>
      <c r="AE40" s="279"/>
      <c r="AF40" s="279"/>
      <c r="AG40" s="279"/>
      <c r="AH40" s="279"/>
      <c r="AI40" s="279"/>
      <c r="AJ40" s="279"/>
      <c r="AK40" s="279"/>
      <c r="AL40" s="279"/>
      <c r="AM40" s="279"/>
      <c r="AN40" s="279"/>
      <c r="AO40" s="279"/>
      <c r="AP40" s="279"/>
      <c r="AQ40" s="279"/>
      <c r="AR40" s="279"/>
      <c r="AS40" s="279"/>
      <c r="AT40" s="279"/>
      <c r="AU40" s="279"/>
      <c r="AV40" s="279"/>
      <c r="AW40" s="279"/>
      <c r="AX40" s="279"/>
      <c r="AY40" s="279"/>
      <c r="AZ40" s="279"/>
      <c r="BA40" s="279"/>
      <c r="BB40" s="279"/>
      <c r="BC40" s="279"/>
      <c r="BD40" s="279"/>
      <c r="BE40" s="279"/>
      <c r="BF40" s="279"/>
      <c r="BG40" s="279"/>
      <c r="BH40" s="279"/>
      <c r="BI40" s="279"/>
      <c r="BJ40" s="279"/>
    </row>
    <row r="41" spans="1:62" ht="15" hidden="1" customHeight="1" x14ac:dyDescent="0.2">
      <c r="A41" s="181" t="s">
        <v>192</v>
      </c>
      <c r="B41" s="132" t="s">
        <v>295</v>
      </c>
      <c r="C41" s="123" t="s">
        <v>296</v>
      </c>
      <c r="D41" s="123" t="s">
        <v>297</v>
      </c>
      <c r="E41" s="147">
        <v>44001</v>
      </c>
      <c r="F41" s="120">
        <f t="shared" si="0"/>
        <v>44366</v>
      </c>
      <c r="G41" s="177"/>
      <c r="H41" s="153" t="s">
        <v>593</v>
      </c>
      <c r="I41" s="279"/>
      <c r="J41" s="279"/>
      <c r="K41" s="279"/>
      <c r="L41" s="279"/>
      <c r="M41" s="279"/>
      <c r="N41" s="279"/>
      <c r="O41" s="279"/>
      <c r="P41" s="279"/>
      <c r="Q41" s="279"/>
      <c r="R41" s="279"/>
      <c r="S41" s="279"/>
      <c r="T41" s="279"/>
      <c r="U41" s="279"/>
      <c r="V41" s="279"/>
      <c r="W41" s="279"/>
      <c r="X41" s="279"/>
      <c r="Y41" s="279"/>
      <c r="Z41" s="279"/>
      <c r="AA41" s="279"/>
      <c r="AB41" s="279"/>
      <c r="AC41" s="279"/>
      <c r="AD41" s="279"/>
      <c r="AE41" s="279"/>
      <c r="AF41" s="279"/>
      <c r="AG41" s="279"/>
      <c r="AH41" s="279"/>
      <c r="AI41" s="279"/>
      <c r="AJ41" s="279"/>
      <c r="AK41" s="279"/>
      <c r="AL41" s="279"/>
      <c r="AM41" s="279"/>
      <c r="AN41" s="279"/>
      <c r="AO41" s="279"/>
      <c r="AP41" s="279"/>
      <c r="AQ41" s="279"/>
      <c r="AR41" s="279"/>
      <c r="AS41" s="279"/>
      <c r="AT41" s="279"/>
      <c r="AU41" s="279"/>
      <c r="AV41" s="279"/>
      <c r="AW41" s="279"/>
      <c r="AX41" s="279"/>
      <c r="AY41" s="279"/>
      <c r="AZ41" s="279"/>
      <c r="BA41" s="279"/>
      <c r="BB41" s="279"/>
      <c r="BC41" s="279"/>
      <c r="BD41" s="279"/>
      <c r="BE41" s="279"/>
      <c r="BF41" s="279"/>
      <c r="BG41" s="279"/>
      <c r="BH41" s="279"/>
      <c r="BI41" s="279"/>
      <c r="BJ41" s="279"/>
    </row>
    <row r="42" spans="1:62" ht="15" hidden="1" customHeight="1" x14ac:dyDescent="0.2">
      <c r="A42" s="181" t="s">
        <v>479</v>
      </c>
      <c r="B42" s="170" t="s">
        <v>122</v>
      </c>
      <c r="C42" s="172" t="s">
        <v>486</v>
      </c>
      <c r="D42" s="173" t="s">
        <v>475</v>
      </c>
      <c r="E42" s="174">
        <v>44001</v>
      </c>
      <c r="F42" s="129">
        <f t="shared" si="0"/>
        <v>44366</v>
      </c>
      <c r="G42" s="182"/>
      <c r="H42" s="153">
        <v>135</v>
      </c>
      <c r="I42" s="279"/>
      <c r="J42" s="279"/>
      <c r="K42" s="279"/>
      <c r="L42" s="279"/>
      <c r="M42" s="279"/>
      <c r="N42" s="279"/>
      <c r="O42" s="279"/>
      <c r="P42" s="279"/>
      <c r="Q42" s="279"/>
      <c r="R42" s="279"/>
      <c r="S42" s="279"/>
      <c r="T42" s="279"/>
      <c r="U42" s="279"/>
      <c r="V42" s="279"/>
      <c r="W42" s="279"/>
      <c r="X42" s="279"/>
      <c r="Y42" s="279"/>
      <c r="Z42" s="279"/>
      <c r="AA42" s="279"/>
      <c r="AB42" s="279"/>
      <c r="AC42" s="279"/>
      <c r="AD42" s="279"/>
      <c r="AE42" s="279"/>
      <c r="AF42" s="279"/>
      <c r="AG42" s="279"/>
      <c r="AH42" s="279"/>
      <c r="AI42" s="279"/>
      <c r="AJ42" s="279"/>
      <c r="AK42" s="279"/>
      <c r="AL42" s="279"/>
      <c r="AM42" s="279"/>
      <c r="AN42" s="279"/>
      <c r="AO42" s="279"/>
      <c r="AP42" s="279"/>
      <c r="AQ42" s="279"/>
      <c r="AR42" s="279"/>
      <c r="AS42" s="279"/>
      <c r="AT42" s="279"/>
      <c r="AU42" s="279"/>
      <c r="AV42" s="279"/>
      <c r="AW42" s="279"/>
      <c r="AX42" s="279"/>
      <c r="AY42" s="279"/>
      <c r="AZ42" s="279"/>
      <c r="BA42" s="279"/>
      <c r="BB42" s="279"/>
      <c r="BC42" s="279"/>
      <c r="BD42" s="279"/>
      <c r="BE42" s="279"/>
      <c r="BF42" s="279"/>
      <c r="BG42" s="279"/>
      <c r="BH42" s="279"/>
      <c r="BI42" s="279"/>
      <c r="BJ42" s="279"/>
    </row>
    <row r="43" spans="1:62" ht="15" hidden="1" customHeight="1" x14ac:dyDescent="0.2">
      <c r="A43" s="130" t="s">
        <v>480</v>
      </c>
      <c r="B43" s="117" t="s">
        <v>301</v>
      </c>
      <c r="C43" s="118" t="s">
        <v>322</v>
      </c>
      <c r="D43" s="118" t="s">
        <v>475</v>
      </c>
      <c r="E43" s="148">
        <v>44001</v>
      </c>
      <c r="F43" s="124">
        <f t="shared" si="0"/>
        <v>44366</v>
      </c>
      <c r="G43" s="177"/>
      <c r="H43" s="153">
        <v>145</v>
      </c>
      <c r="I43" s="279"/>
      <c r="J43" s="279"/>
      <c r="K43" s="279"/>
      <c r="L43" s="279"/>
      <c r="M43" s="279"/>
      <c r="N43" s="279"/>
      <c r="O43" s="279"/>
      <c r="P43" s="279"/>
      <c r="Q43" s="279"/>
      <c r="R43" s="279"/>
      <c r="S43" s="279"/>
      <c r="T43" s="279"/>
      <c r="U43" s="279"/>
      <c r="V43" s="279"/>
      <c r="W43" s="279"/>
      <c r="X43" s="279"/>
      <c r="Y43" s="279"/>
      <c r="Z43" s="279"/>
      <c r="AA43" s="279"/>
      <c r="AB43" s="279"/>
      <c r="AC43" s="279"/>
      <c r="AD43" s="279"/>
      <c r="AE43" s="279"/>
      <c r="AF43" s="279"/>
      <c r="AG43" s="279"/>
      <c r="AH43" s="279"/>
      <c r="AI43" s="279"/>
      <c r="AJ43" s="279"/>
      <c r="AK43" s="279"/>
      <c r="AL43" s="279"/>
      <c r="AM43" s="279"/>
      <c r="AN43" s="279"/>
      <c r="AO43" s="279"/>
      <c r="AP43" s="279"/>
      <c r="AQ43" s="279"/>
      <c r="AR43" s="279"/>
      <c r="AS43" s="279"/>
      <c r="AT43" s="279"/>
      <c r="AU43" s="279"/>
      <c r="AV43" s="279"/>
      <c r="AW43" s="279"/>
      <c r="AX43" s="279"/>
      <c r="AY43" s="279"/>
      <c r="AZ43" s="279"/>
      <c r="BA43" s="279"/>
      <c r="BB43" s="279"/>
      <c r="BC43" s="279"/>
      <c r="BD43" s="279"/>
      <c r="BE43" s="279"/>
      <c r="BF43" s="279"/>
      <c r="BG43" s="279"/>
      <c r="BH43" s="279"/>
      <c r="BI43" s="279"/>
      <c r="BJ43" s="279"/>
    </row>
    <row r="44" spans="1:62" ht="15" hidden="1" customHeight="1" x14ac:dyDescent="0.2">
      <c r="A44" s="156" t="s">
        <v>479</v>
      </c>
      <c r="B44" s="255" t="s">
        <v>397</v>
      </c>
      <c r="C44" s="172" t="s">
        <v>398</v>
      </c>
      <c r="D44" s="173" t="s">
        <v>475</v>
      </c>
      <c r="E44" s="174">
        <v>44001</v>
      </c>
      <c r="F44" s="129">
        <f t="shared" si="0"/>
        <v>44366</v>
      </c>
      <c r="G44" s="178"/>
      <c r="H44" s="153">
        <v>135</v>
      </c>
      <c r="I44" s="279"/>
      <c r="J44" s="279"/>
      <c r="K44" s="279"/>
      <c r="L44" s="279"/>
      <c r="M44" s="279"/>
      <c r="N44" s="279"/>
      <c r="O44" s="279"/>
      <c r="P44" s="279"/>
      <c r="Q44" s="279"/>
      <c r="R44" s="279"/>
      <c r="S44" s="279"/>
      <c r="T44" s="279"/>
      <c r="U44" s="279"/>
      <c r="V44" s="279"/>
      <c r="W44" s="279"/>
      <c r="X44" s="279"/>
      <c r="Y44" s="279"/>
      <c r="Z44" s="279"/>
      <c r="AA44" s="279"/>
      <c r="AB44" s="279"/>
      <c r="AC44" s="279"/>
      <c r="AD44" s="279"/>
      <c r="AE44" s="279"/>
      <c r="AF44" s="279"/>
      <c r="AG44" s="279"/>
      <c r="AH44" s="279"/>
      <c r="AI44" s="279"/>
      <c r="AJ44" s="279"/>
      <c r="AK44" s="279"/>
      <c r="AL44" s="279"/>
      <c r="AM44" s="279"/>
      <c r="AN44" s="279"/>
      <c r="AO44" s="279"/>
      <c r="AP44" s="279"/>
      <c r="AQ44" s="279"/>
      <c r="AR44" s="279"/>
      <c r="AS44" s="279"/>
      <c r="AT44" s="279"/>
      <c r="AU44" s="279"/>
      <c r="AV44" s="279"/>
      <c r="AW44" s="279"/>
      <c r="AX44" s="279"/>
      <c r="AY44" s="279"/>
      <c r="AZ44" s="279"/>
      <c r="BA44" s="279"/>
      <c r="BB44" s="279"/>
      <c r="BC44" s="279"/>
      <c r="BD44" s="279"/>
      <c r="BE44" s="279"/>
      <c r="BF44" s="279"/>
      <c r="BG44" s="279"/>
      <c r="BH44" s="279"/>
      <c r="BI44" s="279"/>
      <c r="BJ44" s="279"/>
    </row>
    <row r="45" spans="1:62" ht="15" hidden="1" customHeight="1" x14ac:dyDescent="0.2">
      <c r="A45" s="181" t="s">
        <v>192</v>
      </c>
      <c r="B45" s="132" t="s">
        <v>81</v>
      </c>
      <c r="C45" s="123" t="s">
        <v>298</v>
      </c>
      <c r="D45" s="123" t="s">
        <v>297</v>
      </c>
      <c r="E45" s="147">
        <v>44001</v>
      </c>
      <c r="F45" s="120">
        <f t="shared" si="0"/>
        <v>44366</v>
      </c>
      <c r="G45" s="177"/>
      <c r="H45" s="153" t="s">
        <v>593</v>
      </c>
      <c r="I45" s="279"/>
      <c r="J45" s="279"/>
      <c r="K45" s="279"/>
      <c r="L45" s="279"/>
      <c r="M45" s="279"/>
      <c r="N45" s="279"/>
      <c r="O45" s="279"/>
      <c r="P45" s="279"/>
      <c r="Q45" s="279"/>
      <c r="R45" s="279"/>
      <c r="S45" s="279"/>
      <c r="T45" s="279"/>
      <c r="U45" s="279"/>
      <c r="V45" s="279"/>
      <c r="W45" s="279"/>
      <c r="X45" s="279"/>
      <c r="Y45" s="279"/>
      <c r="Z45" s="279"/>
      <c r="AA45" s="279"/>
      <c r="AB45" s="279"/>
      <c r="AC45" s="279"/>
      <c r="AD45" s="279"/>
      <c r="AE45" s="279"/>
      <c r="AF45" s="279"/>
      <c r="AG45" s="279"/>
      <c r="AH45" s="279"/>
      <c r="AI45" s="279"/>
      <c r="AJ45" s="279"/>
      <c r="AK45" s="279"/>
      <c r="AL45" s="279"/>
      <c r="AM45" s="279"/>
      <c r="AN45" s="279"/>
      <c r="AO45" s="279"/>
      <c r="AP45" s="279"/>
      <c r="AQ45" s="279"/>
      <c r="AR45" s="279"/>
      <c r="AS45" s="279"/>
      <c r="AT45" s="279"/>
      <c r="AU45" s="279"/>
      <c r="AV45" s="279"/>
      <c r="AW45" s="279"/>
      <c r="AX45" s="279"/>
      <c r="AY45" s="279"/>
      <c r="AZ45" s="279"/>
      <c r="BA45" s="279"/>
      <c r="BB45" s="279"/>
      <c r="BC45" s="279"/>
      <c r="BD45" s="279"/>
      <c r="BE45" s="279"/>
      <c r="BF45" s="279"/>
      <c r="BG45" s="279"/>
      <c r="BH45" s="279"/>
      <c r="BI45" s="279"/>
      <c r="BJ45" s="279"/>
    </row>
    <row r="46" spans="1:62" ht="15" hidden="1" customHeight="1" x14ac:dyDescent="0.2">
      <c r="A46" s="133" t="s">
        <v>480</v>
      </c>
      <c r="B46" s="128" t="s">
        <v>716</v>
      </c>
      <c r="C46" s="127" t="s">
        <v>717</v>
      </c>
      <c r="D46" s="128" t="s">
        <v>475</v>
      </c>
      <c r="E46" s="15">
        <v>44001</v>
      </c>
      <c r="F46" s="131">
        <f t="shared" si="0"/>
        <v>44366</v>
      </c>
      <c r="G46" s="182"/>
      <c r="H46" s="153">
        <v>145</v>
      </c>
      <c r="I46" s="279"/>
      <c r="J46" s="279"/>
      <c r="K46" s="279"/>
      <c r="L46" s="279"/>
      <c r="M46" s="279"/>
      <c r="N46" s="279"/>
      <c r="O46" s="279"/>
      <c r="P46" s="279"/>
      <c r="Q46" s="279"/>
      <c r="R46" s="279"/>
      <c r="S46" s="279"/>
      <c r="T46" s="279"/>
      <c r="U46" s="279"/>
      <c r="V46" s="279"/>
      <c r="W46" s="279"/>
      <c r="X46" s="279"/>
      <c r="Y46" s="279"/>
      <c r="Z46" s="279"/>
      <c r="AA46" s="279"/>
      <c r="AB46" s="279"/>
      <c r="AC46" s="279"/>
      <c r="AD46" s="279"/>
      <c r="AE46" s="279"/>
      <c r="AF46" s="279"/>
      <c r="AG46" s="279"/>
      <c r="AH46" s="279"/>
      <c r="AI46" s="279"/>
      <c r="AJ46" s="279"/>
      <c r="AK46" s="279"/>
      <c r="AL46" s="279"/>
      <c r="AM46" s="279"/>
      <c r="AN46" s="279"/>
      <c r="AO46" s="279"/>
      <c r="AP46" s="279"/>
      <c r="AQ46" s="279"/>
      <c r="AR46" s="279"/>
      <c r="AS46" s="279"/>
      <c r="AT46" s="279"/>
      <c r="AU46" s="279"/>
      <c r="AV46" s="279"/>
      <c r="AW46" s="279"/>
      <c r="AX46" s="279"/>
      <c r="AY46" s="279"/>
      <c r="AZ46" s="279"/>
      <c r="BA46" s="279"/>
      <c r="BB46" s="279"/>
      <c r="BC46" s="279"/>
      <c r="BD46" s="279"/>
      <c r="BE46" s="279"/>
      <c r="BF46" s="279"/>
      <c r="BG46" s="279"/>
      <c r="BH46" s="279"/>
      <c r="BI46" s="279"/>
      <c r="BJ46" s="279"/>
    </row>
    <row r="47" spans="1:62" ht="15" hidden="1" customHeight="1" x14ac:dyDescent="0.2">
      <c r="A47" s="133" t="s">
        <v>479</v>
      </c>
      <c r="B47" s="128" t="s">
        <v>47</v>
      </c>
      <c r="C47" s="127" t="s">
        <v>62</v>
      </c>
      <c r="D47" s="70" t="s">
        <v>475</v>
      </c>
      <c r="E47" s="15">
        <v>44001</v>
      </c>
      <c r="F47" s="129">
        <f t="shared" si="0"/>
        <v>44366</v>
      </c>
      <c r="G47" s="182"/>
      <c r="H47" s="153">
        <v>135</v>
      </c>
      <c r="I47" s="279"/>
      <c r="J47" s="279"/>
      <c r="K47" s="279"/>
      <c r="L47" s="279"/>
      <c r="M47" s="279"/>
      <c r="N47" s="279"/>
      <c r="O47" s="279"/>
      <c r="P47" s="279"/>
      <c r="Q47" s="279"/>
      <c r="R47" s="279"/>
      <c r="S47" s="279"/>
      <c r="T47" s="279"/>
      <c r="U47" s="279"/>
      <c r="V47" s="279"/>
      <c r="W47" s="279"/>
      <c r="X47" s="279"/>
      <c r="Y47" s="279"/>
      <c r="Z47" s="279"/>
      <c r="AA47" s="279"/>
      <c r="AB47" s="279"/>
      <c r="AC47" s="279"/>
      <c r="AD47" s="279"/>
      <c r="AE47" s="279"/>
      <c r="AF47" s="279"/>
      <c r="AG47" s="279"/>
      <c r="AH47" s="279"/>
      <c r="AI47" s="279"/>
      <c r="AJ47" s="279"/>
      <c r="AK47" s="279"/>
      <c r="AL47" s="279"/>
      <c r="AM47" s="279"/>
      <c r="AN47" s="279"/>
      <c r="AO47" s="279"/>
      <c r="AP47" s="279"/>
      <c r="AQ47" s="279"/>
      <c r="AR47" s="279"/>
      <c r="AS47" s="279"/>
      <c r="AT47" s="279"/>
      <c r="AU47" s="279"/>
      <c r="AV47" s="279"/>
      <c r="AW47" s="279"/>
      <c r="AX47" s="279"/>
      <c r="AY47" s="279"/>
      <c r="AZ47" s="279"/>
      <c r="BA47" s="279"/>
      <c r="BB47" s="279"/>
      <c r="BC47" s="279"/>
      <c r="BD47" s="279"/>
      <c r="BE47" s="279"/>
      <c r="BF47" s="279"/>
      <c r="BG47" s="279"/>
      <c r="BH47" s="279"/>
      <c r="BI47" s="279"/>
      <c r="BJ47" s="279"/>
    </row>
    <row r="48" spans="1:62" ht="15" hidden="1" customHeight="1" x14ac:dyDescent="0.2">
      <c r="A48" s="166" t="s">
        <v>195</v>
      </c>
      <c r="B48" s="170" t="s">
        <v>422</v>
      </c>
      <c r="C48" s="173"/>
      <c r="D48" s="173" t="s">
        <v>475</v>
      </c>
      <c r="E48" s="175">
        <v>44002</v>
      </c>
      <c r="F48" s="168">
        <f t="shared" si="0"/>
        <v>44367</v>
      </c>
      <c r="G48" s="178"/>
      <c r="H48" s="153">
        <v>135</v>
      </c>
      <c r="I48" s="279"/>
      <c r="J48" s="279"/>
      <c r="K48" s="279"/>
      <c r="L48" s="279"/>
      <c r="M48" s="279"/>
      <c r="N48" s="279"/>
      <c r="O48" s="279"/>
      <c r="P48" s="279"/>
      <c r="Q48" s="279"/>
      <c r="R48" s="279"/>
      <c r="S48" s="279"/>
      <c r="T48" s="279"/>
      <c r="U48" s="279"/>
      <c r="V48" s="279"/>
      <c r="W48" s="279"/>
      <c r="X48" s="279"/>
      <c r="Y48" s="279"/>
      <c r="Z48" s="279"/>
      <c r="AA48" s="279"/>
      <c r="AB48" s="279"/>
      <c r="AC48" s="279"/>
      <c r="AD48" s="279"/>
      <c r="AE48" s="279"/>
      <c r="AF48" s="279"/>
      <c r="AG48" s="279"/>
      <c r="AH48" s="279"/>
      <c r="AI48" s="279"/>
      <c r="AJ48" s="279"/>
      <c r="AK48" s="279"/>
      <c r="AL48" s="279"/>
      <c r="AM48" s="279"/>
      <c r="AN48" s="279"/>
      <c r="AO48" s="279"/>
      <c r="AP48" s="279"/>
      <c r="AQ48" s="279"/>
      <c r="AR48" s="279"/>
      <c r="AS48" s="279"/>
      <c r="AT48" s="279"/>
      <c r="AU48" s="279"/>
      <c r="AV48" s="279"/>
      <c r="AW48" s="279"/>
      <c r="AX48" s="279"/>
      <c r="AY48" s="279"/>
      <c r="AZ48" s="279"/>
      <c r="BA48" s="279"/>
      <c r="BB48" s="279"/>
      <c r="BC48" s="279"/>
      <c r="BD48" s="279"/>
      <c r="BE48" s="279"/>
      <c r="BF48" s="279"/>
      <c r="BG48" s="279"/>
      <c r="BH48" s="279"/>
      <c r="BI48" s="279"/>
      <c r="BJ48" s="279"/>
    </row>
    <row r="49" spans="1:62" ht="15" hidden="1" customHeight="1" x14ac:dyDescent="0.2">
      <c r="A49" s="134" t="s">
        <v>485</v>
      </c>
      <c r="B49" s="117" t="s">
        <v>117</v>
      </c>
      <c r="C49" s="121">
        <v>86540081</v>
      </c>
      <c r="D49" s="125" t="s">
        <v>475</v>
      </c>
      <c r="E49" s="148">
        <v>44005</v>
      </c>
      <c r="F49" s="221">
        <f t="shared" si="0"/>
        <v>44370</v>
      </c>
      <c r="G49" s="180"/>
      <c r="H49" s="153">
        <v>145</v>
      </c>
      <c r="I49" s="279"/>
      <c r="J49" s="279"/>
      <c r="K49" s="279"/>
      <c r="L49" s="279"/>
      <c r="M49" s="279"/>
      <c r="N49" s="279"/>
      <c r="O49" s="279"/>
      <c r="P49" s="279"/>
      <c r="Q49" s="279"/>
      <c r="R49" s="279"/>
      <c r="S49" s="279"/>
      <c r="T49" s="279"/>
      <c r="U49" s="279"/>
      <c r="V49" s="279"/>
      <c r="W49" s="279"/>
      <c r="X49" s="279"/>
      <c r="Y49" s="279"/>
      <c r="Z49" s="279"/>
      <c r="AA49" s="279"/>
      <c r="AB49" s="279"/>
      <c r="AC49" s="279"/>
      <c r="AD49" s="279"/>
      <c r="AE49" s="279"/>
      <c r="AF49" s="279"/>
      <c r="AG49" s="279"/>
      <c r="AH49" s="279"/>
      <c r="AI49" s="279"/>
      <c r="AJ49" s="279"/>
      <c r="AK49" s="279"/>
      <c r="AL49" s="279"/>
      <c r="AM49" s="279"/>
      <c r="AN49" s="279"/>
      <c r="AO49" s="279"/>
      <c r="AP49" s="279"/>
      <c r="AQ49" s="279"/>
      <c r="AR49" s="279"/>
      <c r="AS49" s="279"/>
      <c r="AT49" s="279"/>
      <c r="AU49" s="279"/>
      <c r="AV49" s="279"/>
      <c r="AW49" s="279"/>
      <c r="AX49" s="279"/>
      <c r="AY49" s="279"/>
      <c r="AZ49" s="279"/>
      <c r="BA49" s="279"/>
      <c r="BB49" s="279"/>
      <c r="BC49" s="279"/>
      <c r="BD49" s="279"/>
      <c r="BE49" s="279"/>
      <c r="BF49" s="279"/>
      <c r="BG49" s="279"/>
      <c r="BH49" s="279"/>
      <c r="BI49" s="279"/>
      <c r="BJ49" s="279"/>
    </row>
    <row r="50" spans="1:62" ht="15" hidden="1" customHeight="1" x14ac:dyDescent="0.2">
      <c r="A50" s="134" t="s">
        <v>485</v>
      </c>
      <c r="B50" s="117" t="s">
        <v>496</v>
      </c>
      <c r="C50" s="121" t="s">
        <v>495</v>
      </c>
      <c r="D50" s="275" t="s">
        <v>475</v>
      </c>
      <c r="E50" s="148">
        <v>44012</v>
      </c>
      <c r="F50" s="120">
        <f t="shared" si="0"/>
        <v>44377</v>
      </c>
      <c r="G50" s="177"/>
      <c r="H50" s="153">
        <v>135</v>
      </c>
      <c r="I50" s="279"/>
      <c r="J50" s="279"/>
      <c r="K50" s="279"/>
      <c r="L50" s="279"/>
      <c r="M50" s="279"/>
      <c r="N50" s="279"/>
      <c r="O50" s="279"/>
      <c r="P50" s="279"/>
      <c r="Q50" s="279"/>
      <c r="R50" s="279"/>
      <c r="S50" s="279"/>
      <c r="T50" s="279"/>
      <c r="U50" s="279"/>
      <c r="V50" s="279"/>
      <c r="W50" s="279"/>
      <c r="X50" s="279"/>
      <c r="Y50" s="279"/>
      <c r="Z50" s="279"/>
      <c r="AA50" s="279"/>
      <c r="AB50" s="279"/>
      <c r="AC50" s="279"/>
      <c r="AD50" s="279"/>
      <c r="AE50" s="279"/>
      <c r="AF50" s="279"/>
      <c r="AG50" s="279"/>
      <c r="AH50" s="279"/>
      <c r="AI50" s="279"/>
      <c r="AJ50" s="279"/>
      <c r="AK50" s="279"/>
      <c r="AL50" s="279"/>
      <c r="AM50" s="279"/>
      <c r="AN50" s="279"/>
      <c r="AO50" s="279"/>
      <c r="AP50" s="279"/>
      <c r="AQ50" s="279"/>
      <c r="AR50" s="279"/>
      <c r="AS50" s="279"/>
      <c r="AT50" s="279"/>
      <c r="AU50" s="279"/>
      <c r="AV50" s="279"/>
      <c r="AW50" s="279"/>
      <c r="AX50" s="279"/>
      <c r="AY50" s="279"/>
      <c r="AZ50" s="279"/>
      <c r="BA50" s="279"/>
      <c r="BB50" s="279"/>
      <c r="BC50" s="279"/>
      <c r="BD50" s="279"/>
      <c r="BE50" s="279"/>
      <c r="BF50" s="279"/>
      <c r="BG50" s="279"/>
      <c r="BH50" s="279"/>
      <c r="BI50" s="279"/>
      <c r="BJ50" s="279"/>
    </row>
    <row r="51" spans="1:62" ht="15" customHeight="1" x14ac:dyDescent="0.2">
      <c r="A51" s="133" t="s">
        <v>192</v>
      </c>
      <c r="B51" s="117" t="s">
        <v>531</v>
      </c>
      <c r="C51" s="121" t="s">
        <v>532</v>
      </c>
      <c r="D51" s="119" t="s">
        <v>493</v>
      </c>
      <c r="E51" s="148">
        <v>44013</v>
      </c>
      <c r="F51" s="120">
        <f t="shared" si="0"/>
        <v>44378</v>
      </c>
      <c r="G51" s="177"/>
      <c r="H51" s="153">
        <v>135</v>
      </c>
      <c r="I51" s="279"/>
      <c r="J51" s="279"/>
      <c r="K51" s="279"/>
      <c r="L51" s="279"/>
      <c r="M51" s="279"/>
      <c r="N51" s="279"/>
      <c r="O51" s="279"/>
      <c r="P51" s="279"/>
      <c r="Q51" s="279"/>
      <c r="R51" s="279"/>
      <c r="S51" s="279"/>
      <c r="T51" s="279"/>
      <c r="U51" s="279"/>
      <c r="V51" s="279"/>
      <c r="W51" s="279"/>
      <c r="X51" s="279"/>
      <c r="Y51" s="279"/>
      <c r="Z51" s="279"/>
      <c r="AA51" s="279"/>
      <c r="AB51" s="279"/>
      <c r="AC51" s="279"/>
      <c r="AD51" s="279"/>
      <c r="AE51" s="279"/>
      <c r="AF51" s="279"/>
      <c r="AG51" s="279"/>
      <c r="AH51" s="279"/>
      <c r="AI51" s="279"/>
      <c r="AJ51" s="279"/>
      <c r="AK51" s="279"/>
      <c r="AL51" s="279"/>
      <c r="AM51" s="279"/>
      <c r="AN51" s="279"/>
      <c r="AO51" s="279"/>
      <c r="AP51" s="279"/>
      <c r="AQ51" s="279"/>
      <c r="AR51" s="279"/>
      <c r="AS51" s="279"/>
      <c r="AT51" s="279"/>
      <c r="AU51" s="279"/>
      <c r="AV51" s="279"/>
      <c r="AW51" s="279"/>
      <c r="AX51" s="279"/>
      <c r="AY51" s="279"/>
      <c r="AZ51" s="279"/>
      <c r="BA51" s="279"/>
      <c r="BB51" s="279"/>
      <c r="BC51" s="279"/>
      <c r="BD51" s="279"/>
      <c r="BE51" s="279"/>
      <c r="BF51" s="279"/>
      <c r="BG51" s="279"/>
      <c r="BH51" s="279"/>
      <c r="BI51" s="279"/>
      <c r="BJ51" s="279"/>
    </row>
    <row r="52" spans="1:62" ht="15" customHeight="1" x14ac:dyDescent="0.2">
      <c r="A52" s="130" t="s">
        <v>485</v>
      </c>
      <c r="B52" s="119" t="s">
        <v>773</v>
      </c>
      <c r="C52" s="118" t="s">
        <v>777</v>
      </c>
      <c r="D52" s="119" t="s">
        <v>333</v>
      </c>
      <c r="E52" s="146">
        <v>44013</v>
      </c>
      <c r="F52" s="124">
        <f t="shared" si="0"/>
        <v>44378</v>
      </c>
      <c r="G52" s="177"/>
      <c r="H52" s="153">
        <v>135</v>
      </c>
      <c r="I52" s="279"/>
      <c r="J52" s="279"/>
      <c r="K52" s="279"/>
      <c r="L52" s="279"/>
      <c r="M52" s="279"/>
      <c r="N52" s="279"/>
      <c r="O52" s="279"/>
      <c r="P52" s="279"/>
      <c r="Q52" s="279"/>
      <c r="R52" s="279"/>
      <c r="S52" s="279"/>
      <c r="T52" s="279"/>
      <c r="U52" s="279"/>
      <c r="V52" s="279"/>
      <c r="W52" s="279"/>
      <c r="X52" s="279"/>
      <c r="Y52" s="279"/>
      <c r="Z52" s="279"/>
      <c r="AA52" s="279"/>
      <c r="AB52" s="279"/>
      <c r="AC52" s="279"/>
      <c r="AD52" s="279"/>
      <c r="AE52" s="279"/>
      <c r="AF52" s="279"/>
      <c r="AG52" s="279"/>
      <c r="AH52" s="279"/>
      <c r="AI52" s="279"/>
      <c r="AJ52" s="279"/>
      <c r="AK52" s="279"/>
      <c r="AL52" s="279"/>
      <c r="AM52" s="279"/>
      <c r="AN52" s="279"/>
      <c r="AO52" s="279"/>
      <c r="AP52" s="279"/>
      <c r="AQ52" s="279"/>
      <c r="AR52" s="279"/>
      <c r="AS52" s="279"/>
      <c r="AT52" s="279"/>
      <c r="AU52" s="279"/>
      <c r="AV52" s="279"/>
      <c r="AW52" s="279"/>
      <c r="AX52" s="279"/>
      <c r="AY52" s="279"/>
      <c r="AZ52" s="279"/>
      <c r="BA52" s="279"/>
      <c r="BB52" s="279"/>
      <c r="BC52" s="279"/>
      <c r="BD52" s="279"/>
      <c r="BE52" s="279"/>
      <c r="BF52" s="279"/>
      <c r="BG52" s="279"/>
      <c r="BH52" s="279"/>
      <c r="BI52" s="279"/>
      <c r="BJ52" s="279"/>
    </row>
    <row r="53" spans="1:62" ht="15" customHeight="1" x14ac:dyDescent="0.2">
      <c r="A53" s="130" t="s">
        <v>485</v>
      </c>
      <c r="B53" s="119" t="s">
        <v>552</v>
      </c>
      <c r="C53" s="118" t="s">
        <v>553</v>
      </c>
      <c r="D53" s="118" t="s">
        <v>493</v>
      </c>
      <c r="E53" s="146">
        <v>44018</v>
      </c>
      <c r="F53" s="120">
        <f t="shared" si="0"/>
        <v>44383</v>
      </c>
      <c r="G53" s="180"/>
      <c r="H53" s="153">
        <v>135</v>
      </c>
    </row>
    <row r="54" spans="1:62" ht="15" hidden="1" customHeight="1" x14ac:dyDescent="0.2">
      <c r="A54" s="133" t="s">
        <v>194</v>
      </c>
      <c r="B54" s="128" t="s">
        <v>141</v>
      </c>
      <c r="C54" s="127">
        <v>33485</v>
      </c>
      <c r="D54" s="70" t="s">
        <v>475</v>
      </c>
      <c r="E54" s="15">
        <v>44287</v>
      </c>
      <c r="F54" s="154">
        <f>E54+91</f>
        <v>44378</v>
      </c>
      <c r="G54" s="182"/>
      <c r="H54" s="153">
        <v>145</v>
      </c>
    </row>
    <row r="55" spans="1:62" ht="15" hidden="1" customHeight="1" x14ac:dyDescent="0.2">
      <c r="A55" s="133" t="s">
        <v>192</v>
      </c>
      <c r="B55" s="117" t="s">
        <v>150</v>
      </c>
      <c r="C55" s="121">
        <v>4791</v>
      </c>
      <c r="D55" s="125" t="s">
        <v>475</v>
      </c>
      <c r="E55" s="148">
        <v>44014</v>
      </c>
      <c r="F55" s="120">
        <f t="shared" ref="F55:F60" si="1">E55+365</f>
        <v>44379</v>
      </c>
      <c r="G55" s="177"/>
      <c r="H55" s="153">
        <v>135</v>
      </c>
    </row>
    <row r="56" spans="1:62" ht="15" hidden="1" customHeight="1" x14ac:dyDescent="0.2">
      <c r="A56" s="133" t="s">
        <v>192</v>
      </c>
      <c r="B56" s="117" t="s">
        <v>709</v>
      </c>
      <c r="C56" s="121" t="s">
        <v>731</v>
      </c>
      <c r="D56" s="117" t="s">
        <v>383</v>
      </c>
      <c r="E56" s="146">
        <v>44014</v>
      </c>
      <c r="F56" s="131">
        <f t="shared" si="1"/>
        <v>44379</v>
      </c>
      <c r="G56" s="177"/>
      <c r="H56" s="153" t="s">
        <v>593</v>
      </c>
    </row>
    <row r="57" spans="1:62" ht="15" hidden="1" customHeight="1" x14ac:dyDescent="0.2">
      <c r="A57" s="130" t="s">
        <v>192</v>
      </c>
      <c r="B57" s="119" t="s">
        <v>581</v>
      </c>
      <c r="C57" s="118" t="s">
        <v>582</v>
      </c>
      <c r="D57" s="118" t="s">
        <v>565</v>
      </c>
      <c r="E57" s="146">
        <v>44014</v>
      </c>
      <c r="F57" s="120">
        <f t="shared" si="1"/>
        <v>44379</v>
      </c>
      <c r="G57" s="177"/>
      <c r="H57" s="153" t="s">
        <v>593</v>
      </c>
    </row>
    <row r="58" spans="1:62" ht="15" hidden="1" customHeight="1" x14ac:dyDescent="0.2">
      <c r="A58" s="130" t="s">
        <v>192</v>
      </c>
      <c r="B58" s="119" t="s">
        <v>579</v>
      </c>
      <c r="C58" s="118" t="s">
        <v>580</v>
      </c>
      <c r="D58" s="118" t="s">
        <v>565</v>
      </c>
      <c r="E58" s="146">
        <v>44014</v>
      </c>
      <c r="F58" s="120">
        <f t="shared" si="1"/>
        <v>44379</v>
      </c>
      <c r="G58" s="177"/>
      <c r="H58" s="153" t="s">
        <v>593</v>
      </c>
    </row>
    <row r="59" spans="1:62" ht="15" hidden="1" customHeight="1" x14ac:dyDescent="0.2">
      <c r="A59" s="181" t="s">
        <v>485</v>
      </c>
      <c r="B59" s="132" t="s">
        <v>589</v>
      </c>
      <c r="C59" s="123" t="s">
        <v>741</v>
      </c>
      <c r="D59" s="123" t="s">
        <v>297</v>
      </c>
      <c r="E59" s="147">
        <v>44014</v>
      </c>
      <c r="F59" s="120">
        <f t="shared" si="1"/>
        <v>44379</v>
      </c>
      <c r="G59" s="177"/>
      <c r="H59" s="153" t="s">
        <v>593</v>
      </c>
    </row>
    <row r="60" spans="1:62" ht="15" hidden="1" customHeight="1" x14ac:dyDescent="0.2">
      <c r="A60" s="133" t="s">
        <v>192</v>
      </c>
      <c r="B60" s="117" t="s">
        <v>710</v>
      </c>
      <c r="C60" s="121" t="s">
        <v>732</v>
      </c>
      <c r="D60" s="117" t="s">
        <v>383</v>
      </c>
      <c r="E60" s="146">
        <v>44014</v>
      </c>
      <c r="F60" s="131">
        <f t="shared" si="1"/>
        <v>44379</v>
      </c>
      <c r="G60" s="177"/>
      <c r="H60" s="153" t="s">
        <v>593</v>
      </c>
    </row>
    <row r="61" spans="1:62" ht="15" customHeight="1" x14ac:dyDescent="0.2">
      <c r="A61" s="133" t="s">
        <v>484</v>
      </c>
      <c r="B61" s="128" t="s">
        <v>810</v>
      </c>
      <c r="C61" s="127" t="s">
        <v>806</v>
      </c>
      <c r="D61" s="128" t="s">
        <v>333</v>
      </c>
      <c r="E61" s="68">
        <v>44026</v>
      </c>
      <c r="F61" s="124">
        <v>44391</v>
      </c>
      <c r="G61" s="178"/>
      <c r="H61" s="153">
        <v>135</v>
      </c>
    </row>
    <row r="62" spans="1:62" ht="15" customHeight="1" x14ac:dyDescent="0.2">
      <c r="A62" s="133" t="s">
        <v>484</v>
      </c>
      <c r="B62" s="119" t="s">
        <v>810</v>
      </c>
      <c r="C62" s="118" t="s">
        <v>807</v>
      </c>
      <c r="D62" s="117" t="s">
        <v>333</v>
      </c>
      <c r="E62" s="148">
        <v>44026</v>
      </c>
      <c r="F62" s="131">
        <v>44391</v>
      </c>
      <c r="G62" s="177"/>
      <c r="H62" s="153">
        <v>135</v>
      </c>
    </row>
    <row r="63" spans="1:62" ht="15" customHeight="1" x14ac:dyDescent="0.2">
      <c r="A63" s="130" t="s">
        <v>484</v>
      </c>
      <c r="B63" s="119" t="s">
        <v>790</v>
      </c>
      <c r="C63" s="118" t="s">
        <v>801</v>
      </c>
      <c r="D63" s="119" t="s">
        <v>493</v>
      </c>
      <c r="E63" s="146">
        <v>44027</v>
      </c>
      <c r="F63" s="129">
        <f>E63+365</f>
        <v>44392</v>
      </c>
      <c r="G63" s="177"/>
      <c r="H63" s="153">
        <v>135</v>
      </c>
    </row>
    <row r="64" spans="1:62" ht="15" customHeight="1" x14ac:dyDescent="0.2">
      <c r="A64" s="130" t="s">
        <v>485</v>
      </c>
      <c r="B64" s="119" t="s">
        <v>496</v>
      </c>
      <c r="C64" s="118" t="s">
        <v>204</v>
      </c>
      <c r="D64" s="118" t="s">
        <v>493</v>
      </c>
      <c r="E64" s="146">
        <v>44033</v>
      </c>
      <c r="F64" s="120">
        <f>E64+365</f>
        <v>44398</v>
      </c>
      <c r="G64" s="177"/>
      <c r="H64" s="153">
        <v>135</v>
      </c>
    </row>
    <row r="65" spans="1:8" ht="15" hidden="1" customHeight="1" x14ac:dyDescent="0.2">
      <c r="A65" s="133" t="s">
        <v>484</v>
      </c>
      <c r="B65" s="318" t="s">
        <v>817</v>
      </c>
      <c r="C65" s="171" t="s">
        <v>804</v>
      </c>
      <c r="D65" s="171" t="s">
        <v>475</v>
      </c>
      <c r="E65" s="148">
        <v>44027</v>
      </c>
      <c r="F65" s="120">
        <v>44392</v>
      </c>
      <c r="G65" s="180"/>
      <c r="H65" s="153">
        <v>135</v>
      </c>
    </row>
    <row r="66" spans="1:8" ht="15" hidden="1" customHeight="1" x14ac:dyDescent="0.2">
      <c r="A66" s="133" t="s">
        <v>484</v>
      </c>
      <c r="B66" s="117" t="s">
        <v>808</v>
      </c>
      <c r="C66" s="118" t="s">
        <v>809</v>
      </c>
      <c r="D66" s="117" t="s">
        <v>475</v>
      </c>
      <c r="E66" s="148">
        <v>44027</v>
      </c>
      <c r="F66" s="131">
        <v>44392</v>
      </c>
      <c r="G66" s="177"/>
      <c r="H66" s="153">
        <v>135</v>
      </c>
    </row>
    <row r="67" spans="1:8" ht="15" hidden="1" customHeight="1" x14ac:dyDescent="0.2">
      <c r="A67" s="134" t="s">
        <v>484</v>
      </c>
      <c r="B67" s="117" t="s">
        <v>569</v>
      </c>
      <c r="C67" s="118" t="s">
        <v>792</v>
      </c>
      <c r="D67" s="125" t="s">
        <v>475</v>
      </c>
      <c r="E67" s="148">
        <v>44027</v>
      </c>
      <c r="F67" s="120">
        <f>E67+365</f>
        <v>44392</v>
      </c>
      <c r="G67" s="177"/>
      <c r="H67" s="153">
        <v>135</v>
      </c>
    </row>
    <row r="68" spans="1:8" ht="15" hidden="1" customHeight="1" x14ac:dyDescent="0.2">
      <c r="A68" s="213" t="s">
        <v>484</v>
      </c>
      <c r="B68" s="182" t="s">
        <v>784</v>
      </c>
      <c r="C68" s="121" t="s">
        <v>785</v>
      </c>
      <c r="D68" s="119" t="s">
        <v>475</v>
      </c>
      <c r="E68" s="203">
        <v>44027</v>
      </c>
      <c r="F68" s="129">
        <f>E68+365</f>
        <v>44392</v>
      </c>
      <c r="G68" s="182"/>
      <c r="H68" s="153">
        <v>135</v>
      </c>
    </row>
    <row r="69" spans="1:8" ht="15" hidden="1" customHeight="1" x14ac:dyDescent="0.2">
      <c r="A69" s="130" t="s">
        <v>484</v>
      </c>
      <c r="B69" s="119" t="s">
        <v>817</v>
      </c>
      <c r="C69" s="118" t="s">
        <v>791</v>
      </c>
      <c r="D69" s="119" t="s">
        <v>475</v>
      </c>
      <c r="E69" s="146">
        <v>44027</v>
      </c>
      <c r="F69" s="129">
        <v>44392</v>
      </c>
      <c r="G69" s="177"/>
      <c r="H69" s="153"/>
    </row>
    <row r="70" spans="1:8" ht="15" hidden="1" customHeight="1" x14ac:dyDescent="0.2">
      <c r="A70" s="130" t="s">
        <v>484</v>
      </c>
      <c r="B70" s="119" t="s">
        <v>786</v>
      </c>
      <c r="C70" s="118" t="s">
        <v>787</v>
      </c>
      <c r="D70" s="119" t="s">
        <v>475</v>
      </c>
      <c r="E70" s="146">
        <v>44027</v>
      </c>
      <c r="F70" s="129">
        <f>E70+365</f>
        <v>44392</v>
      </c>
      <c r="G70" s="177"/>
      <c r="H70" s="153">
        <v>135</v>
      </c>
    </row>
    <row r="71" spans="1:8" ht="15" hidden="1" customHeight="1" x14ac:dyDescent="0.2">
      <c r="A71" s="134" t="s">
        <v>474</v>
      </c>
      <c r="B71" s="70" t="s">
        <v>239</v>
      </c>
      <c r="C71" s="69" t="s">
        <v>240</v>
      </c>
      <c r="D71" s="70" t="s">
        <v>475</v>
      </c>
      <c r="E71" s="68">
        <v>44029</v>
      </c>
      <c r="F71" s="75">
        <f>E71+365</f>
        <v>44394</v>
      </c>
      <c r="G71" s="178"/>
      <c r="H71" s="153">
        <v>135</v>
      </c>
    </row>
    <row r="72" spans="1:8" ht="15" hidden="1" customHeight="1" x14ac:dyDescent="0.2">
      <c r="A72" s="134" t="s">
        <v>474</v>
      </c>
      <c r="B72" s="70" t="s">
        <v>237</v>
      </c>
      <c r="C72" s="69" t="s">
        <v>238</v>
      </c>
      <c r="D72" s="70" t="s">
        <v>475</v>
      </c>
      <c r="E72" s="68">
        <v>44029</v>
      </c>
      <c r="F72" s="75">
        <f>E72+365</f>
        <v>44394</v>
      </c>
      <c r="G72" s="178"/>
      <c r="H72" s="153">
        <v>135</v>
      </c>
    </row>
    <row r="73" spans="1:8" ht="15" hidden="1" customHeight="1" x14ac:dyDescent="0.2">
      <c r="A73" s="134" t="s">
        <v>474</v>
      </c>
      <c r="B73" s="70" t="s">
        <v>241</v>
      </c>
      <c r="C73" s="69" t="s">
        <v>242</v>
      </c>
      <c r="D73" s="70" t="s">
        <v>475</v>
      </c>
      <c r="E73" s="68">
        <v>44029</v>
      </c>
      <c r="F73" s="75">
        <f>E73+365</f>
        <v>44394</v>
      </c>
      <c r="G73" s="178"/>
      <c r="H73" s="153">
        <v>135</v>
      </c>
    </row>
    <row r="74" spans="1:8" ht="15" customHeight="1" x14ac:dyDescent="0.2">
      <c r="A74" s="130" t="s">
        <v>474</v>
      </c>
      <c r="B74" s="119" t="s">
        <v>556</v>
      </c>
      <c r="C74" s="118" t="s">
        <v>557</v>
      </c>
      <c r="D74" s="118" t="s">
        <v>493</v>
      </c>
      <c r="E74" s="146">
        <v>44046</v>
      </c>
      <c r="F74" s="120">
        <f>E74+365</f>
        <v>44411</v>
      </c>
      <c r="G74" s="177"/>
      <c r="H74" s="153">
        <v>135</v>
      </c>
    </row>
    <row r="75" spans="1:8" ht="15" hidden="1" customHeight="1" x14ac:dyDescent="0.2">
      <c r="A75" s="133" t="s">
        <v>194</v>
      </c>
      <c r="B75" s="128" t="s">
        <v>159</v>
      </c>
      <c r="C75" s="127">
        <v>56213</v>
      </c>
      <c r="D75" s="70" t="s">
        <v>475</v>
      </c>
      <c r="E75" s="15">
        <v>44216</v>
      </c>
      <c r="F75" s="157">
        <f>E75+182</f>
        <v>44398</v>
      </c>
      <c r="G75" s="178"/>
      <c r="H75" s="153">
        <v>145</v>
      </c>
    </row>
    <row r="76" spans="1:8" ht="15" hidden="1" customHeight="1" x14ac:dyDescent="0.2">
      <c r="A76" s="133" t="s">
        <v>192</v>
      </c>
      <c r="B76" s="117" t="s">
        <v>28</v>
      </c>
      <c r="C76" s="121" t="s">
        <v>254</v>
      </c>
      <c r="D76" s="119" t="s">
        <v>320</v>
      </c>
      <c r="E76" s="148">
        <v>44039</v>
      </c>
      <c r="F76" s="120">
        <f>E76+365</f>
        <v>44404</v>
      </c>
      <c r="G76" s="177"/>
      <c r="H76" s="153" t="s">
        <v>593</v>
      </c>
    </row>
    <row r="77" spans="1:8" ht="15" hidden="1" customHeight="1" x14ac:dyDescent="0.2">
      <c r="A77" s="133" t="s">
        <v>192</v>
      </c>
      <c r="B77" s="117" t="s">
        <v>220</v>
      </c>
      <c r="C77" s="121" t="s">
        <v>256</v>
      </c>
      <c r="D77" s="119" t="s">
        <v>320</v>
      </c>
      <c r="E77" s="148">
        <v>44039</v>
      </c>
      <c r="F77" s="120">
        <f>E77+365</f>
        <v>44404</v>
      </c>
      <c r="G77" s="177"/>
      <c r="H77" s="153" t="s">
        <v>593</v>
      </c>
    </row>
    <row r="78" spans="1:8" ht="15" hidden="1" customHeight="1" x14ac:dyDescent="0.2">
      <c r="A78" s="133" t="s">
        <v>192</v>
      </c>
      <c r="B78" s="119" t="s">
        <v>520</v>
      </c>
      <c r="C78" s="118" t="s">
        <v>521</v>
      </c>
      <c r="D78" s="290" t="s">
        <v>517</v>
      </c>
      <c r="E78" s="148">
        <v>44042</v>
      </c>
      <c r="F78" s="120">
        <f>E78+365</f>
        <v>44407</v>
      </c>
      <c r="G78" s="177"/>
      <c r="H78" s="153" t="s">
        <v>593</v>
      </c>
    </row>
    <row r="79" spans="1:8" ht="15" hidden="1" customHeight="1" x14ac:dyDescent="0.2">
      <c r="A79" s="133" t="s">
        <v>192</v>
      </c>
      <c r="B79" s="119" t="s">
        <v>518</v>
      </c>
      <c r="C79" s="118" t="s">
        <v>519</v>
      </c>
      <c r="D79" s="122" t="s">
        <v>517</v>
      </c>
      <c r="E79" s="148">
        <v>44042</v>
      </c>
      <c r="F79" s="120">
        <f>E79+365</f>
        <v>44407</v>
      </c>
      <c r="G79" s="177"/>
      <c r="H79" s="153" t="s">
        <v>593</v>
      </c>
    </row>
    <row r="80" spans="1:8" ht="15" customHeight="1" x14ac:dyDescent="0.2">
      <c r="A80" s="130" t="s">
        <v>485</v>
      </c>
      <c r="B80" s="119" t="s">
        <v>539</v>
      </c>
      <c r="C80" s="118" t="s">
        <v>540</v>
      </c>
      <c r="D80" s="118" t="s">
        <v>576</v>
      </c>
      <c r="E80" s="146">
        <v>44064</v>
      </c>
      <c r="F80" s="120">
        <f>E80+365</f>
        <v>44429</v>
      </c>
      <c r="G80" s="177"/>
      <c r="H80" s="153">
        <v>135</v>
      </c>
    </row>
    <row r="81" spans="1:8" ht="15" customHeight="1" x14ac:dyDescent="0.2">
      <c r="A81" s="130" t="s">
        <v>746</v>
      </c>
      <c r="B81" s="119" t="s">
        <v>747</v>
      </c>
      <c r="C81" s="118" t="s">
        <v>748</v>
      </c>
      <c r="D81" s="119" t="s">
        <v>493</v>
      </c>
      <c r="E81" s="146">
        <v>44251</v>
      </c>
      <c r="F81" s="120">
        <v>44431</v>
      </c>
      <c r="G81" s="177"/>
      <c r="H81" s="153" t="s">
        <v>593</v>
      </c>
    </row>
    <row r="82" spans="1:8" ht="15" hidden="1" customHeight="1" x14ac:dyDescent="0.2">
      <c r="A82" s="133" t="s">
        <v>194</v>
      </c>
      <c r="B82" s="128" t="s">
        <v>13</v>
      </c>
      <c r="C82" s="127" t="s">
        <v>14</v>
      </c>
      <c r="D82" s="69" t="s">
        <v>475</v>
      </c>
      <c r="E82" s="15">
        <v>44229</v>
      </c>
      <c r="F82" s="129">
        <f>E82+183</f>
        <v>44412</v>
      </c>
      <c r="G82" s="178"/>
      <c r="H82" s="153">
        <v>145</v>
      </c>
    </row>
    <row r="83" spans="1:8" ht="15" hidden="1" customHeight="1" x14ac:dyDescent="0.2">
      <c r="A83" s="134" t="s">
        <v>484</v>
      </c>
      <c r="B83" s="117" t="s">
        <v>570</v>
      </c>
      <c r="C83" s="121" t="s">
        <v>793</v>
      </c>
      <c r="D83" s="125" t="s">
        <v>475</v>
      </c>
      <c r="E83" s="148">
        <v>44047</v>
      </c>
      <c r="F83" s="120">
        <f>E83+365</f>
        <v>44412</v>
      </c>
      <c r="G83" s="177"/>
      <c r="H83" s="153">
        <v>145</v>
      </c>
    </row>
    <row r="84" spans="1:8" ht="15" hidden="1" customHeight="1" x14ac:dyDescent="0.2">
      <c r="A84" s="134" t="s">
        <v>484</v>
      </c>
      <c r="B84" s="119" t="s">
        <v>447</v>
      </c>
      <c r="C84" s="118" t="s">
        <v>816</v>
      </c>
      <c r="D84" s="158" t="s">
        <v>475</v>
      </c>
      <c r="E84" s="148">
        <v>44047</v>
      </c>
      <c r="F84" s="131">
        <f>E84+365</f>
        <v>44412</v>
      </c>
      <c r="G84" s="177"/>
      <c r="H84" s="153">
        <v>135</v>
      </c>
    </row>
    <row r="85" spans="1:8" ht="15" customHeight="1" x14ac:dyDescent="0.2">
      <c r="A85" s="130" t="s">
        <v>746</v>
      </c>
      <c r="B85" s="119" t="s">
        <v>747</v>
      </c>
      <c r="C85" s="118" t="s">
        <v>749</v>
      </c>
      <c r="D85" s="119" t="s">
        <v>493</v>
      </c>
      <c r="E85" s="146">
        <v>44251</v>
      </c>
      <c r="F85" s="120">
        <v>44431</v>
      </c>
      <c r="G85" s="177"/>
      <c r="H85" s="153" t="s">
        <v>593</v>
      </c>
    </row>
    <row r="86" spans="1:8" ht="15" customHeight="1" x14ac:dyDescent="0.2">
      <c r="A86" s="134" t="s">
        <v>474</v>
      </c>
      <c r="B86" s="70" t="s">
        <v>473</v>
      </c>
      <c r="C86" s="69">
        <v>1833</v>
      </c>
      <c r="D86" s="128" t="s">
        <v>493</v>
      </c>
      <c r="E86" s="68">
        <v>44074</v>
      </c>
      <c r="F86" s="124">
        <f>E86+365</f>
        <v>44439</v>
      </c>
      <c r="G86" s="178"/>
      <c r="H86" s="153">
        <v>135</v>
      </c>
    </row>
    <row r="87" spans="1:8" ht="15" customHeight="1" x14ac:dyDescent="0.2">
      <c r="A87" s="181" t="s">
        <v>192</v>
      </c>
      <c r="B87" s="122" t="s">
        <v>830</v>
      </c>
      <c r="C87" s="123" t="s">
        <v>831</v>
      </c>
      <c r="D87" s="171" t="s">
        <v>832</v>
      </c>
      <c r="E87" s="147">
        <v>44095</v>
      </c>
      <c r="F87" s="131">
        <f>E87+365</f>
        <v>44460</v>
      </c>
      <c r="G87" s="177"/>
      <c r="H87" s="153" t="s">
        <v>593</v>
      </c>
    </row>
    <row r="88" spans="1:8" ht="15" hidden="1" customHeight="1" x14ac:dyDescent="0.2">
      <c r="A88" s="133" t="s">
        <v>484</v>
      </c>
      <c r="B88" s="117" t="s">
        <v>822</v>
      </c>
      <c r="C88" s="121" t="s">
        <v>823</v>
      </c>
      <c r="D88" s="121" t="s">
        <v>475</v>
      </c>
      <c r="E88" s="146">
        <v>44067</v>
      </c>
      <c r="F88" s="120">
        <v>44432</v>
      </c>
      <c r="G88" s="180"/>
      <c r="H88" s="153">
        <v>135</v>
      </c>
    </row>
    <row r="89" spans="1:8" ht="15" hidden="1" customHeight="1" x14ac:dyDescent="0.2">
      <c r="A89" s="133" t="s">
        <v>484</v>
      </c>
      <c r="B89" s="117" t="s">
        <v>822</v>
      </c>
      <c r="C89" s="121" t="s">
        <v>824</v>
      </c>
      <c r="D89" s="117" t="s">
        <v>475</v>
      </c>
      <c r="E89" s="146">
        <v>44067</v>
      </c>
      <c r="F89" s="131">
        <v>44432</v>
      </c>
      <c r="G89" s="180"/>
      <c r="H89" s="153">
        <v>135</v>
      </c>
    </row>
    <row r="90" spans="1:8" ht="15" customHeight="1" x14ac:dyDescent="0.2">
      <c r="A90" s="133" t="s">
        <v>192</v>
      </c>
      <c r="B90" s="117" t="s">
        <v>527</v>
      </c>
      <c r="C90" s="121" t="s">
        <v>528</v>
      </c>
      <c r="D90" s="119" t="s">
        <v>493</v>
      </c>
      <c r="E90" s="148">
        <v>44134</v>
      </c>
      <c r="F90" s="120">
        <f>E90+365</f>
        <v>44499</v>
      </c>
      <c r="G90" s="180"/>
      <c r="H90" s="153">
        <v>135</v>
      </c>
    </row>
    <row r="91" spans="1:8" ht="15" hidden="1" customHeight="1" x14ac:dyDescent="0.2">
      <c r="A91" s="130" t="s">
        <v>474</v>
      </c>
      <c r="B91" s="119" t="s">
        <v>473</v>
      </c>
      <c r="C91" s="118">
        <v>2255</v>
      </c>
      <c r="D91" s="119" t="s">
        <v>143</v>
      </c>
      <c r="E91" s="146">
        <v>44075</v>
      </c>
      <c r="F91" s="131">
        <f>E91+365</f>
        <v>44440</v>
      </c>
      <c r="G91" s="180"/>
      <c r="H91" s="153">
        <v>135</v>
      </c>
    </row>
    <row r="92" spans="1:8" ht="15" hidden="1" customHeight="1" x14ac:dyDescent="0.2">
      <c r="A92" s="133" t="s">
        <v>474</v>
      </c>
      <c r="B92" s="239" t="s">
        <v>634</v>
      </c>
      <c r="C92" s="245" t="s">
        <v>432</v>
      </c>
      <c r="D92" s="128" t="s">
        <v>143</v>
      </c>
      <c r="E92" s="175">
        <v>44075</v>
      </c>
      <c r="F92" s="131">
        <f>E92+365</f>
        <v>44440</v>
      </c>
      <c r="G92" s="178"/>
      <c r="H92" s="153">
        <v>135</v>
      </c>
    </row>
    <row r="93" spans="1:8" ht="15" hidden="1" customHeight="1" x14ac:dyDescent="0.2">
      <c r="A93" s="134" t="s">
        <v>195</v>
      </c>
      <c r="B93" s="70" t="s">
        <v>132</v>
      </c>
      <c r="C93" s="121" t="s">
        <v>821</v>
      </c>
      <c r="D93" s="121" t="s">
        <v>475</v>
      </c>
      <c r="E93" s="146">
        <v>44077</v>
      </c>
      <c r="F93" s="120">
        <v>44442</v>
      </c>
      <c r="G93" s="177"/>
      <c r="H93" s="153">
        <v>135</v>
      </c>
    </row>
    <row r="94" spans="1:8" ht="15" hidden="1" customHeight="1" x14ac:dyDescent="0.2">
      <c r="A94" s="134" t="s">
        <v>485</v>
      </c>
      <c r="B94" s="117" t="s">
        <v>65</v>
      </c>
      <c r="C94" s="121">
        <v>53550700</v>
      </c>
      <c r="D94" s="125" t="s">
        <v>363</v>
      </c>
      <c r="E94" s="148">
        <v>44082</v>
      </c>
      <c r="F94" s="129">
        <f t="shared" ref="F94:F118" si="2">E94+365</f>
        <v>44447</v>
      </c>
      <c r="G94" s="177"/>
      <c r="H94" s="153">
        <v>135</v>
      </c>
    </row>
    <row r="95" spans="1:8" ht="15" hidden="1" customHeight="1" x14ac:dyDescent="0.2">
      <c r="A95" s="130" t="s">
        <v>480</v>
      </c>
      <c r="B95" s="117" t="s">
        <v>179</v>
      </c>
      <c r="C95" s="121" t="s">
        <v>690</v>
      </c>
      <c r="D95" s="119" t="s">
        <v>363</v>
      </c>
      <c r="E95" s="148">
        <v>44082</v>
      </c>
      <c r="F95" s="124">
        <f t="shared" si="2"/>
        <v>44447</v>
      </c>
      <c r="G95" s="177"/>
      <c r="H95" s="153">
        <v>135</v>
      </c>
    </row>
    <row r="96" spans="1:8" ht="15" hidden="1" customHeight="1" x14ac:dyDescent="0.2">
      <c r="A96" s="176" t="s">
        <v>480</v>
      </c>
      <c r="B96" s="122" t="s">
        <v>44</v>
      </c>
      <c r="C96" s="123" t="s">
        <v>490</v>
      </c>
      <c r="D96" s="123" t="s">
        <v>363</v>
      </c>
      <c r="E96" s="147">
        <v>44082</v>
      </c>
      <c r="F96" s="124">
        <f t="shared" si="2"/>
        <v>44447</v>
      </c>
      <c r="G96" s="177"/>
      <c r="H96" s="153">
        <v>135</v>
      </c>
    </row>
    <row r="97" spans="1:8" ht="15" hidden="1" customHeight="1" x14ac:dyDescent="0.2">
      <c r="A97" s="156" t="s">
        <v>480</v>
      </c>
      <c r="B97" s="132" t="s">
        <v>307</v>
      </c>
      <c r="C97" s="123" t="s">
        <v>309</v>
      </c>
      <c r="D97" s="123" t="s">
        <v>475</v>
      </c>
      <c r="E97" s="147">
        <v>44082</v>
      </c>
      <c r="F97" s="124">
        <f t="shared" si="2"/>
        <v>44447</v>
      </c>
      <c r="G97" s="177"/>
      <c r="H97" s="153">
        <v>145</v>
      </c>
    </row>
    <row r="98" spans="1:8" ht="15" hidden="1" customHeight="1" x14ac:dyDescent="0.2">
      <c r="A98" s="156" t="s">
        <v>480</v>
      </c>
      <c r="B98" s="122" t="s">
        <v>42</v>
      </c>
      <c r="C98" s="123" t="s">
        <v>451</v>
      </c>
      <c r="D98" s="123" t="s">
        <v>475</v>
      </c>
      <c r="E98" s="147">
        <v>44082</v>
      </c>
      <c r="F98" s="124">
        <f t="shared" si="2"/>
        <v>44447</v>
      </c>
      <c r="G98" s="177"/>
      <c r="H98" s="153">
        <v>145</v>
      </c>
    </row>
    <row r="99" spans="1:8" ht="15" hidden="1" customHeight="1" x14ac:dyDescent="0.2">
      <c r="A99" s="130" t="s">
        <v>480</v>
      </c>
      <c r="B99" s="117" t="s">
        <v>153</v>
      </c>
      <c r="C99" s="121" t="s">
        <v>152</v>
      </c>
      <c r="D99" s="119" t="s">
        <v>475</v>
      </c>
      <c r="E99" s="148">
        <v>44082</v>
      </c>
      <c r="F99" s="120">
        <f t="shared" si="2"/>
        <v>44447</v>
      </c>
      <c r="G99" s="177"/>
      <c r="H99" s="153">
        <v>145</v>
      </c>
    </row>
    <row r="100" spans="1:8" ht="15" hidden="1" customHeight="1" x14ac:dyDescent="0.2">
      <c r="A100" s="130" t="s">
        <v>480</v>
      </c>
      <c r="B100" s="117" t="s">
        <v>155</v>
      </c>
      <c r="C100" s="121" t="s">
        <v>152</v>
      </c>
      <c r="D100" s="119" t="s">
        <v>475</v>
      </c>
      <c r="E100" s="148">
        <v>44082</v>
      </c>
      <c r="F100" s="120">
        <f t="shared" si="2"/>
        <v>44447</v>
      </c>
      <c r="G100" s="177"/>
      <c r="H100" s="153">
        <v>145</v>
      </c>
    </row>
    <row r="101" spans="1:8" ht="15" hidden="1" customHeight="1" x14ac:dyDescent="0.2">
      <c r="A101" s="181" t="s">
        <v>192</v>
      </c>
      <c r="B101" s="132" t="s">
        <v>315</v>
      </c>
      <c r="C101" s="123" t="s">
        <v>319</v>
      </c>
      <c r="D101" s="123" t="s">
        <v>320</v>
      </c>
      <c r="E101" s="147">
        <v>44082</v>
      </c>
      <c r="F101" s="124">
        <f t="shared" si="2"/>
        <v>44447</v>
      </c>
      <c r="G101" s="177"/>
      <c r="H101" s="153" t="s">
        <v>593</v>
      </c>
    </row>
    <row r="102" spans="1:8" ht="15" hidden="1" customHeight="1" x14ac:dyDescent="0.2">
      <c r="A102" s="130" t="s">
        <v>485</v>
      </c>
      <c r="B102" s="119" t="s">
        <v>589</v>
      </c>
      <c r="C102" s="118" t="s">
        <v>702</v>
      </c>
      <c r="D102" s="118" t="s">
        <v>703</v>
      </c>
      <c r="E102" s="146">
        <v>44083</v>
      </c>
      <c r="F102" s="220">
        <f t="shared" si="2"/>
        <v>44448</v>
      </c>
      <c r="G102" s="222"/>
      <c r="H102" s="240" t="s">
        <v>593</v>
      </c>
    </row>
    <row r="103" spans="1:8" ht="15" hidden="1" customHeight="1" x14ac:dyDescent="0.2">
      <c r="A103" s="133" t="s">
        <v>480</v>
      </c>
      <c r="B103" s="119" t="s">
        <v>687</v>
      </c>
      <c r="C103" s="118" t="s">
        <v>705</v>
      </c>
      <c r="D103" s="117" t="s">
        <v>703</v>
      </c>
      <c r="E103" s="148">
        <v>44083</v>
      </c>
      <c r="F103" s="129">
        <f t="shared" si="2"/>
        <v>44448</v>
      </c>
      <c r="G103" s="180"/>
      <c r="H103" s="186" t="s">
        <v>890</v>
      </c>
    </row>
    <row r="104" spans="1:8" ht="15" hidden="1" customHeight="1" x14ac:dyDescent="0.2">
      <c r="A104" s="133" t="s">
        <v>480</v>
      </c>
      <c r="B104" s="122" t="s">
        <v>828</v>
      </c>
      <c r="C104" s="377" t="s">
        <v>825</v>
      </c>
      <c r="D104" s="117" t="s">
        <v>703</v>
      </c>
      <c r="E104" s="148">
        <v>44083</v>
      </c>
      <c r="F104" s="129">
        <f t="shared" si="2"/>
        <v>44448</v>
      </c>
      <c r="G104" s="180"/>
      <c r="H104" s="153" t="s">
        <v>826</v>
      </c>
    </row>
    <row r="105" spans="1:8" ht="15" hidden="1" customHeight="1" x14ac:dyDescent="0.2">
      <c r="A105" s="133" t="s">
        <v>480</v>
      </c>
      <c r="B105" s="122" t="s">
        <v>829</v>
      </c>
      <c r="C105" s="377" t="s">
        <v>827</v>
      </c>
      <c r="D105" s="117" t="s">
        <v>703</v>
      </c>
      <c r="E105" s="148">
        <v>44083</v>
      </c>
      <c r="F105" s="129">
        <f t="shared" si="2"/>
        <v>44448</v>
      </c>
      <c r="G105" s="180"/>
      <c r="H105" s="153" t="s">
        <v>826</v>
      </c>
    </row>
    <row r="106" spans="1:8" ht="15" hidden="1" customHeight="1" x14ac:dyDescent="0.2">
      <c r="A106" s="213" t="s">
        <v>479</v>
      </c>
      <c r="B106" s="182" t="s">
        <v>745</v>
      </c>
      <c r="C106" s="202" t="s">
        <v>744</v>
      </c>
      <c r="D106" s="202" t="s">
        <v>703</v>
      </c>
      <c r="E106" s="148">
        <v>44083</v>
      </c>
      <c r="F106" s="131">
        <f t="shared" si="2"/>
        <v>44448</v>
      </c>
      <c r="G106" s="182"/>
      <c r="H106" s="153" t="s">
        <v>593</v>
      </c>
    </row>
    <row r="107" spans="1:8" ht="15" hidden="1" customHeight="1" x14ac:dyDescent="0.2">
      <c r="A107" s="133" t="s">
        <v>479</v>
      </c>
      <c r="B107" s="167" t="s">
        <v>389</v>
      </c>
      <c r="C107" s="127">
        <v>153</v>
      </c>
      <c r="D107" s="167" t="s">
        <v>143</v>
      </c>
      <c r="E107" s="15">
        <v>44084</v>
      </c>
      <c r="F107" s="129">
        <f t="shared" si="2"/>
        <v>44449</v>
      </c>
      <c r="G107" s="182"/>
      <c r="H107" s="153">
        <v>135</v>
      </c>
    </row>
    <row r="108" spans="1:8" ht="15" hidden="1" customHeight="1" x14ac:dyDescent="0.2">
      <c r="A108" s="134" t="s">
        <v>485</v>
      </c>
      <c r="B108" s="117" t="s">
        <v>57</v>
      </c>
      <c r="C108" s="121">
        <v>46580</v>
      </c>
      <c r="D108" s="125" t="s">
        <v>475</v>
      </c>
      <c r="E108" s="148">
        <v>44084</v>
      </c>
      <c r="F108" s="120">
        <f t="shared" si="2"/>
        <v>44449</v>
      </c>
      <c r="G108" s="180"/>
      <c r="H108" s="153">
        <v>135</v>
      </c>
    </row>
    <row r="109" spans="1:8" ht="15" hidden="1" customHeight="1" x14ac:dyDescent="0.2">
      <c r="A109" s="134" t="s">
        <v>485</v>
      </c>
      <c r="B109" s="119" t="s">
        <v>636</v>
      </c>
      <c r="C109" s="118" t="s">
        <v>712</v>
      </c>
      <c r="D109" s="117" t="s">
        <v>143</v>
      </c>
      <c r="E109" s="148">
        <v>44084</v>
      </c>
      <c r="F109" s="120">
        <f t="shared" si="2"/>
        <v>44449</v>
      </c>
      <c r="G109" s="177"/>
      <c r="H109" s="153">
        <v>135</v>
      </c>
    </row>
    <row r="110" spans="1:8" ht="15" hidden="1" customHeight="1" x14ac:dyDescent="0.2">
      <c r="A110" s="130" t="s">
        <v>480</v>
      </c>
      <c r="B110" s="117" t="s">
        <v>74</v>
      </c>
      <c r="C110" s="118" t="s">
        <v>146</v>
      </c>
      <c r="D110" s="119" t="s">
        <v>143</v>
      </c>
      <c r="E110" s="148">
        <v>44084</v>
      </c>
      <c r="F110" s="124">
        <f t="shared" si="2"/>
        <v>44449</v>
      </c>
      <c r="G110" s="177"/>
      <c r="H110" s="153">
        <v>135</v>
      </c>
    </row>
    <row r="111" spans="1:8" ht="15" hidden="1" customHeight="1" x14ac:dyDescent="0.2">
      <c r="A111" s="130" t="s">
        <v>480</v>
      </c>
      <c r="B111" s="117" t="s">
        <v>44</v>
      </c>
      <c r="C111" s="121" t="s">
        <v>142</v>
      </c>
      <c r="D111" s="117" t="s">
        <v>143</v>
      </c>
      <c r="E111" s="148">
        <v>44084</v>
      </c>
      <c r="F111" s="124">
        <f t="shared" si="2"/>
        <v>44449</v>
      </c>
      <c r="G111" s="177"/>
      <c r="H111" s="153">
        <v>135</v>
      </c>
    </row>
    <row r="112" spans="1:8" ht="15" hidden="1" customHeight="1" x14ac:dyDescent="0.2">
      <c r="A112" s="134" t="s">
        <v>485</v>
      </c>
      <c r="B112" s="117" t="s">
        <v>57</v>
      </c>
      <c r="C112" s="121" t="s">
        <v>58</v>
      </c>
      <c r="D112" s="125" t="s">
        <v>475</v>
      </c>
      <c r="E112" s="148">
        <v>44084</v>
      </c>
      <c r="F112" s="120">
        <f t="shared" si="2"/>
        <v>44449</v>
      </c>
      <c r="G112" s="180"/>
      <c r="H112" s="153">
        <v>135</v>
      </c>
    </row>
    <row r="113" spans="1:8" ht="15" hidden="1" customHeight="1" x14ac:dyDescent="0.2">
      <c r="A113" s="130" t="s">
        <v>479</v>
      </c>
      <c r="B113" s="119" t="s">
        <v>599</v>
      </c>
      <c r="C113" s="118" t="s">
        <v>147</v>
      </c>
      <c r="D113" s="119" t="s">
        <v>143</v>
      </c>
      <c r="E113" s="146">
        <v>44084</v>
      </c>
      <c r="F113" s="129">
        <f t="shared" si="2"/>
        <v>44449</v>
      </c>
      <c r="G113" s="177"/>
      <c r="H113" s="153">
        <v>135</v>
      </c>
    </row>
    <row r="114" spans="1:8" ht="15" hidden="1" customHeight="1" x14ac:dyDescent="0.2">
      <c r="A114" s="134" t="s">
        <v>485</v>
      </c>
      <c r="B114" s="117" t="s">
        <v>63</v>
      </c>
      <c r="C114" s="121" t="s">
        <v>85</v>
      </c>
      <c r="D114" s="125" t="s">
        <v>423</v>
      </c>
      <c r="E114" s="148">
        <v>44084</v>
      </c>
      <c r="F114" s="120">
        <f t="shared" si="2"/>
        <v>44449</v>
      </c>
      <c r="G114" s="177"/>
      <c r="H114" s="153" t="s">
        <v>593</v>
      </c>
    </row>
    <row r="115" spans="1:8" ht="15" hidden="1" customHeight="1" x14ac:dyDescent="0.2">
      <c r="A115" s="134" t="s">
        <v>485</v>
      </c>
      <c r="B115" s="117" t="s">
        <v>57</v>
      </c>
      <c r="C115" s="288" t="s">
        <v>84</v>
      </c>
      <c r="D115" s="125" t="s">
        <v>423</v>
      </c>
      <c r="E115" s="148">
        <v>44084</v>
      </c>
      <c r="F115" s="120">
        <f t="shared" si="2"/>
        <v>44449</v>
      </c>
      <c r="G115" s="177"/>
      <c r="H115" s="153" t="s">
        <v>593</v>
      </c>
    </row>
    <row r="116" spans="1:8" ht="15" customHeight="1" x14ac:dyDescent="0.2">
      <c r="A116" s="213" t="s">
        <v>479</v>
      </c>
      <c r="B116" s="182" t="s">
        <v>846</v>
      </c>
      <c r="C116" s="123" t="s">
        <v>845</v>
      </c>
      <c r="D116" s="119" t="s">
        <v>493</v>
      </c>
      <c r="E116" s="203">
        <v>44137</v>
      </c>
      <c r="F116" s="129">
        <f t="shared" si="2"/>
        <v>44502</v>
      </c>
      <c r="G116" s="177"/>
      <c r="H116" s="153">
        <v>145</v>
      </c>
    </row>
    <row r="117" spans="1:8" ht="15" hidden="1" customHeight="1" x14ac:dyDescent="0.2">
      <c r="A117" s="130" t="s">
        <v>485</v>
      </c>
      <c r="B117" s="119" t="s">
        <v>552</v>
      </c>
      <c r="C117" s="118" t="s">
        <v>598</v>
      </c>
      <c r="D117" s="118" t="s">
        <v>475</v>
      </c>
      <c r="E117" s="146">
        <v>44097</v>
      </c>
      <c r="F117" s="120">
        <f t="shared" si="2"/>
        <v>44462</v>
      </c>
      <c r="G117" s="180"/>
      <c r="H117" s="153">
        <v>135</v>
      </c>
    </row>
    <row r="118" spans="1:8" ht="15" hidden="1" customHeight="1" x14ac:dyDescent="0.2">
      <c r="A118" s="134" t="s">
        <v>474</v>
      </c>
      <c r="B118" s="70" t="s">
        <v>476</v>
      </c>
      <c r="C118" s="69">
        <v>3256</v>
      </c>
      <c r="D118" s="70" t="s">
        <v>475</v>
      </c>
      <c r="E118" s="68">
        <v>44102</v>
      </c>
      <c r="F118" s="75">
        <f t="shared" si="2"/>
        <v>44467</v>
      </c>
      <c r="G118" s="178"/>
      <c r="H118" s="153">
        <v>135</v>
      </c>
    </row>
    <row r="119" spans="1:8" ht="15" hidden="1" customHeight="1" x14ac:dyDescent="0.2">
      <c r="A119" s="130" t="s">
        <v>836</v>
      </c>
      <c r="B119" s="119" t="s">
        <v>837</v>
      </c>
      <c r="C119" s="118" t="s">
        <v>838</v>
      </c>
      <c r="D119" s="119" t="s">
        <v>761</v>
      </c>
      <c r="E119" s="146">
        <v>44102</v>
      </c>
      <c r="F119" s="120">
        <v>44467</v>
      </c>
      <c r="G119" s="177"/>
      <c r="H119" s="153" t="s">
        <v>593</v>
      </c>
    </row>
    <row r="120" spans="1:8" ht="15" hidden="1" customHeight="1" x14ac:dyDescent="0.2">
      <c r="A120" s="133" t="s">
        <v>192</v>
      </c>
      <c r="B120" s="117" t="s">
        <v>12</v>
      </c>
      <c r="C120" s="121">
        <v>4771</v>
      </c>
      <c r="D120" s="118" t="s">
        <v>475</v>
      </c>
      <c r="E120" s="146">
        <v>44103</v>
      </c>
      <c r="F120" s="131">
        <f>E120+365</f>
        <v>44468</v>
      </c>
      <c r="G120" s="177"/>
      <c r="H120" s="153">
        <v>145</v>
      </c>
    </row>
    <row r="121" spans="1:8" ht="15" hidden="1" customHeight="1" x14ac:dyDescent="0.2">
      <c r="A121" s="134" t="s">
        <v>195</v>
      </c>
      <c r="B121" s="70" t="s">
        <v>132</v>
      </c>
      <c r="C121" s="127" t="s">
        <v>577</v>
      </c>
      <c r="D121" s="70" t="s">
        <v>475</v>
      </c>
      <c r="E121" s="68">
        <v>44110</v>
      </c>
      <c r="F121" s="168">
        <f>E121+365</f>
        <v>44475</v>
      </c>
      <c r="G121" s="178"/>
      <c r="H121" s="153">
        <v>135</v>
      </c>
    </row>
    <row r="122" spans="1:8" ht="15" hidden="1" customHeight="1" x14ac:dyDescent="0.2">
      <c r="A122" s="133" t="s">
        <v>484</v>
      </c>
      <c r="B122" s="119" t="s">
        <v>833</v>
      </c>
      <c r="C122" s="118" t="s">
        <v>835</v>
      </c>
      <c r="D122" s="117" t="s">
        <v>475</v>
      </c>
      <c r="E122" s="146">
        <v>44111</v>
      </c>
      <c r="F122" s="129">
        <f>E122+365</f>
        <v>44476</v>
      </c>
      <c r="G122" s="177"/>
      <c r="H122" s="153">
        <v>135</v>
      </c>
    </row>
    <row r="123" spans="1:8" ht="15" hidden="1" customHeight="1" x14ac:dyDescent="0.2">
      <c r="A123" s="133" t="s">
        <v>484</v>
      </c>
      <c r="B123" s="117" t="s">
        <v>833</v>
      </c>
      <c r="C123" s="121" t="s">
        <v>834</v>
      </c>
      <c r="D123" s="117" t="s">
        <v>695</v>
      </c>
      <c r="E123" s="146">
        <v>44111</v>
      </c>
      <c r="F123" s="129">
        <v>44476</v>
      </c>
      <c r="G123" s="180"/>
      <c r="H123" s="153" t="s">
        <v>593</v>
      </c>
    </row>
    <row r="124" spans="1:8" ht="15" hidden="1" customHeight="1" x14ac:dyDescent="0.2">
      <c r="A124" s="130" t="s">
        <v>484</v>
      </c>
      <c r="B124" s="119" t="s">
        <v>790</v>
      </c>
      <c r="C124" s="118" t="s">
        <v>794</v>
      </c>
      <c r="D124" s="119" t="s">
        <v>475</v>
      </c>
      <c r="E124" s="146">
        <v>44112</v>
      </c>
      <c r="F124" s="129">
        <f t="shared" ref="F124:F155" si="3">E124+365</f>
        <v>44477</v>
      </c>
      <c r="G124" s="177"/>
      <c r="H124" s="153">
        <v>135</v>
      </c>
    </row>
    <row r="125" spans="1:8" ht="15" hidden="1" customHeight="1" x14ac:dyDescent="0.2">
      <c r="A125" s="213" t="s">
        <v>484</v>
      </c>
      <c r="B125" s="182" t="s">
        <v>782</v>
      </c>
      <c r="C125" s="121" t="s">
        <v>783</v>
      </c>
      <c r="D125" s="119" t="s">
        <v>475</v>
      </c>
      <c r="E125" s="203">
        <v>44112</v>
      </c>
      <c r="F125" s="129">
        <f t="shared" si="3"/>
        <v>44477</v>
      </c>
      <c r="G125" s="177"/>
      <c r="H125" s="153">
        <v>135</v>
      </c>
    </row>
    <row r="126" spans="1:8" ht="15" hidden="1" customHeight="1" x14ac:dyDescent="0.2">
      <c r="A126" s="130" t="s">
        <v>480</v>
      </c>
      <c r="B126" s="119" t="s">
        <v>342</v>
      </c>
      <c r="C126" s="118" t="s">
        <v>425</v>
      </c>
      <c r="D126" s="118" t="s">
        <v>475</v>
      </c>
      <c r="E126" s="148">
        <v>44133</v>
      </c>
      <c r="F126" s="120">
        <f t="shared" si="3"/>
        <v>44498</v>
      </c>
      <c r="G126" s="177"/>
      <c r="H126" s="153">
        <v>145</v>
      </c>
    </row>
    <row r="127" spans="1:8" ht="15" customHeight="1" x14ac:dyDescent="0.2">
      <c r="A127" s="130" t="s">
        <v>192</v>
      </c>
      <c r="B127" s="119" t="s">
        <v>854</v>
      </c>
      <c r="C127" s="118" t="s">
        <v>855</v>
      </c>
      <c r="D127" s="118" t="s">
        <v>856</v>
      </c>
      <c r="E127" s="146">
        <v>44137</v>
      </c>
      <c r="F127" s="120">
        <f t="shared" si="3"/>
        <v>44502</v>
      </c>
      <c r="G127" s="180"/>
      <c r="H127" s="153" t="s">
        <v>593</v>
      </c>
    </row>
    <row r="128" spans="1:8" ht="15" hidden="1" customHeight="1" x14ac:dyDescent="0.2">
      <c r="A128" s="130" t="s">
        <v>480</v>
      </c>
      <c r="B128" s="117" t="s">
        <v>74</v>
      </c>
      <c r="C128" s="121" t="s">
        <v>711</v>
      </c>
      <c r="D128" s="117" t="s">
        <v>247</v>
      </c>
      <c r="E128" s="148">
        <v>44134</v>
      </c>
      <c r="F128" s="124">
        <f t="shared" si="3"/>
        <v>44499</v>
      </c>
      <c r="G128" s="177"/>
      <c r="H128" s="153">
        <v>135</v>
      </c>
    </row>
    <row r="129" spans="1:8" ht="15" hidden="1" customHeight="1" x14ac:dyDescent="0.2">
      <c r="A129" s="133" t="s">
        <v>485</v>
      </c>
      <c r="B129" s="117" t="s">
        <v>72</v>
      </c>
      <c r="C129" s="121" t="s">
        <v>743</v>
      </c>
      <c r="D129" s="119" t="s">
        <v>383</v>
      </c>
      <c r="E129" s="148">
        <v>44134</v>
      </c>
      <c r="F129" s="131">
        <f t="shared" si="3"/>
        <v>44499</v>
      </c>
      <c r="G129" s="177"/>
      <c r="H129" s="153" t="s">
        <v>593</v>
      </c>
    </row>
    <row r="130" spans="1:8" ht="15" hidden="1" customHeight="1" x14ac:dyDescent="0.2">
      <c r="A130" s="133" t="s">
        <v>480</v>
      </c>
      <c r="B130" s="117" t="s">
        <v>739</v>
      </c>
      <c r="C130" s="121" t="s">
        <v>740</v>
      </c>
      <c r="D130" s="119" t="s">
        <v>383</v>
      </c>
      <c r="E130" s="148">
        <v>44134</v>
      </c>
      <c r="F130" s="131">
        <f t="shared" si="3"/>
        <v>44499</v>
      </c>
      <c r="G130" s="177"/>
      <c r="H130" s="153" t="s">
        <v>593</v>
      </c>
    </row>
    <row r="131" spans="1:8" ht="15" hidden="1" customHeight="1" x14ac:dyDescent="0.2">
      <c r="A131" s="130" t="s">
        <v>767</v>
      </c>
      <c r="B131" s="119" t="s">
        <v>687</v>
      </c>
      <c r="C131" s="118" t="s">
        <v>839</v>
      </c>
      <c r="D131" s="122" t="s">
        <v>840</v>
      </c>
      <c r="E131" s="146">
        <v>44134</v>
      </c>
      <c r="F131" s="129">
        <f t="shared" si="3"/>
        <v>44499</v>
      </c>
      <c r="G131" s="177"/>
      <c r="H131" s="153" t="s">
        <v>593</v>
      </c>
    </row>
    <row r="132" spans="1:8" ht="15" hidden="1" customHeight="1" x14ac:dyDescent="0.2">
      <c r="A132" s="130" t="s">
        <v>767</v>
      </c>
      <c r="B132" s="119" t="s">
        <v>841</v>
      </c>
      <c r="C132" s="118" t="s">
        <v>842</v>
      </c>
      <c r="D132" s="122" t="s">
        <v>840</v>
      </c>
      <c r="E132" s="146">
        <v>44134</v>
      </c>
      <c r="F132" s="129">
        <f t="shared" si="3"/>
        <v>44499</v>
      </c>
      <c r="G132" s="177"/>
      <c r="H132" s="153" t="s">
        <v>593</v>
      </c>
    </row>
    <row r="133" spans="1:8" ht="15" hidden="1" customHeight="1" x14ac:dyDescent="0.2">
      <c r="A133" s="130" t="s">
        <v>480</v>
      </c>
      <c r="B133" s="117" t="s">
        <v>121</v>
      </c>
      <c r="C133" s="121" t="s">
        <v>45</v>
      </c>
      <c r="D133" s="119" t="s">
        <v>247</v>
      </c>
      <c r="E133" s="148">
        <v>44134</v>
      </c>
      <c r="F133" s="124">
        <f t="shared" si="3"/>
        <v>44499</v>
      </c>
      <c r="G133" s="177"/>
      <c r="H133" s="153">
        <v>145</v>
      </c>
    </row>
    <row r="134" spans="1:8" ht="15" hidden="1" customHeight="1" x14ac:dyDescent="0.2">
      <c r="A134" s="130" t="s">
        <v>480</v>
      </c>
      <c r="B134" s="117" t="s">
        <v>75</v>
      </c>
      <c r="C134" s="121" t="s">
        <v>76</v>
      </c>
      <c r="D134" s="119" t="s">
        <v>475</v>
      </c>
      <c r="E134" s="148">
        <v>44134</v>
      </c>
      <c r="F134" s="124">
        <f t="shared" si="3"/>
        <v>44499</v>
      </c>
      <c r="G134" s="180"/>
      <c r="H134" s="153">
        <v>145</v>
      </c>
    </row>
    <row r="135" spans="1:8" ht="15" customHeight="1" x14ac:dyDescent="0.2">
      <c r="A135" s="213" t="s">
        <v>479</v>
      </c>
      <c r="B135" s="182" t="s">
        <v>843</v>
      </c>
      <c r="C135" s="123" t="s">
        <v>844</v>
      </c>
      <c r="D135" s="119" t="s">
        <v>493</v>
      </c>
      <c r="E135" s="203">
        <v>44137</v>
      </c>
      <c r="F135" s="129">
        <f t="shared" si="3"/>
        <v>44502</v>
      </c>
      <c r="G135" s="177"/>
      <c r="H135" s="153">
        <v>145</v>
      </c>
    </row>
    <row r="136" spans="1:8" ht="15" customHeight="1" x14ac:dyDescent="0.2">
      <c r="A136" s="213" t="s">
        <v>479</v>
      </c>
      <c r="B136" s="182" t="s">
        <v>847</v>
      </c>
      <c r="C136" s="123" t="s">
        <v>848</v>
      </c>
      <c r="D136" s="119" t="s">
        <v>493</v>
      </c>
      <c r="E136" s="203">
        <v>44137</v>
      </c>
      <c r="F136" s="129">
        <f t="shared" si="3"/>
        <v>44502</v>
      </c>
      <c r="G136" s="177"/>
      <c r="H136" s="153">
        <v>145</v>
      </c>
    </row>
    <row r="137" spans="1:8" ht="15" customHeight="1" x14ac:dyDescent="0.2">
      <c r="A137" s="130" t="s">
        <v>192</v>
      </c>
      <c r="B137" s="119" t="s">
        <v>849</v>
      </c>
      <c r="C137" s="118" t="s">
        <v>850</v>
      </c>
      <c r="D137" s="118" t="s">
        <v>851</v>
      </c>
      <c r="E137" s="146">
        <v>44137</v>
      </c>
      <c r="F137" s="120">
        <f t="shared" si="3"/>
        <v>44502</v>
      </c>
      <c r="G137" s="180"/>
      <c r="H137" s="153" t="s">
        <v>593</v>
      </c>
    </row>
    <row r="138" spans="1:8" ht="15" customHeight="1" x14ac:dyDescent="0.2">
      <c r="A138" s="130" t="s">
        <v>192</v>
      </c>
      <c r="B138" s="119" t="s">
        <v>852</v>
      </c>
      <c r="C138" s="118" t="s">
        <v>853</v>
      </c>
      <c r="D138" s="118" t="s">
        <v>851</v>
      </c>
      <c r="E138" s="146">
        <v>44137</v>
      </c>
      <c r="F138" s="120">
        <f t="shared" si="3"/>
        <v>44502</v>
      </c>
      <c r="G138" s="180"/>
      <c r="H138" s="153" t="s">
        <v>593</v>
      </c>
    </row>
    <row r="139" spans="1:8" ht="15" customHeight="1" x14ac:dyDescent="0.2">
      <c r="A139" s="130" t="s">
        <v>192</v>
      </c>
      <c r="B139" s="119" t="s">
        <v>692</v>
      </c>
      <c r="C139" s="118" t="s">
        <v>693</v>
      </c>
      <c r="D139" s="118" t="s">
        <v>566</v>
      </c>
      <c r="E139" s="146">
        <v>44137</v>
      </c>
      <c r="F139" s="120">
        <f t="shared" si="3"/>
        <v>44502</v>
      </c>
      <c r="G139" s="180"/>
      <c r="H139" s="153" t="s">
        <v>593</v>
      </c>
    </row>
    <row r="140" spans="1:8" ht="15" customHeight="1" x14ac:dyDescent="0.2">
      <c r="A140" s="130" t="s">
        <v>480</v>
      </c>
      <c r="B140" s="119" t="s">
        <v>549</v>
      </c>
      <c r="C140" s="289" t="s">
        <v>554</v>
      </c>
      <c r="D140" s="118" t="s">
        <v>493</v>
      </c>
      <c r="E140" s="146">
        <v>44155</v>
      </c>
      <c r="F140" s="120">
        <f t="shared" si="3"/>
        <v>44520</v>
      </c>
      <c r="G140" s="291" t="s">
        <v>885</v>
      </c>
      <c r="H140" s="153">
        <v>135</v>
      </c>
    </row>
    <row r="141" spans="1:8" ht="15" customHeight="1" x14ac:dyDescent="0.2">
      <c r="A141" s="130" t="s">
        <v>480</v>
      </c>
      <c r="B141" s="119" t="s">
        <v>538</v>
      </c>
      <c r="C141" s="289" t="s">
        <v>555</v>
      </c>
      <c r="D141" s="118" t="s">
        <v>493</v>
      </c>
      <c r="E141" s="146">
        <v>44155</v>
      </c>
      <c r="F141" s="120">
        <f t="shared" si="3"/>
        <v>44520</v>
      </c>
      <c r="G141" s="291" t="s">
        <v>885</v>
      </c>
      <c r="H141" s="153">
        <v>135</v>
      </c>
    </row>
    <row r="142" spans="1:8" ht="15" hidden="1" customHeight="1" x14ac:dyDescent="0.2">
      <c r="A142" s="133" t="s">
        <v>484</v>
      </c>
      <c r="B142" s="117" t="s">
        <v>857</v>
      </c>
      <c r="C142" s="121" t="s">
        <v>858</v>
      </c>
      <c r="D142" s="121" t="s">
        <v>475</v>
      </c>
      <c r="E142" s="146">
        <v>44146</v>
      </c>
      <c r="F142" s="129">
        <f t="shared" si="3"/>
        <v>44511</v>
      </c>
      <c r="G142" s="222"/>
      <c r="H142" s="240">
        <v>135</v>
      </c>
    </row>
    <row r="143" spans="1:8" ht="15" hidden="1" customHeight="1" x14ac:dyDescent="0.2">
      <c r="A143" s="133" t="s">
        <v>484</v>
      </c>
      <c r="B143" s="117" t="s">
        <v>857</v>
      </c>
      <c r="C143" s="121" t="s">
        <v>859</v>
      </c>
      <c r="D143" s="121" t="s">
        <v>475</v>
      </c>
      <c r="E143" s="146">
        <v>44146</v>
      </c>
      <c r="F143" s="129">
        <f t="shared" si="3"/>
        <v>44511</v>
      </c>
      <c r="G143" s="222"/>
      <c r="H143" s="240">
        <v>135</v>
      </c>
    </row>
    <row r="144" spans="1:8" ht="15" hidden="1" customHeight="1" x14ac:dyDescent="0.2">
      <c r="A144" s="130" t="s">
        <v>192</v>
      </c>
      <c r="B144" s="119" t="s">
        <v>862</v>
      </c>
      <c r="C144" s="118" t="s">
        <v>640</v>
      </c>
      <c r="D144" s="118" t="s">
        <v>624</v>
      </c>
      <c r="E144" s="146">
        <v>44153</v>
      </c>
      <c r="F144" s="129">
        <f t="shared" si="3"/>
        <v>44518</v>
      </c>
      <c r="G144" s="222"/>
      <c r="H144" s="240" t="s">
        <v>593</v>
      </c>
    </row>
    <row r="145" spans="1:8" ht="15" hidden="1" customHeight="1" x14ac:dyDescent="0.2">
      <c r="A145" s="280" t="s">
        <v>192</v>
      </c>
      <c r="B145" s="281" t="s">
        <v>861</v>
      </c>
      <c r="C145" s="282" t="s">
        <v>639</v>
      </c>
      <c r="D145" s="118" t="s">
        <v>624</v>
      </c>
      <c r="E145" s="283">
        <v>44153</v>
      </c>
      <c r="F145" s="129">
        <f t="shared" si="3"/>
        <v>44518</v>
      </c>
      <c r="G145" s="218"/>
      <c r="H145" s="240" t="s">
        <v>593</v>
      </c>
    </row>
    <row r="146" spans="1:8" ht="15" hidden="1" customHeight="1" x14ac:dyDescent="0.2">
      <c r="A146" s="280" t="s">
        <v>480</v>
      </c>
      <c r="B146" s="281" t="s">
        <v>864</v>
      </c>
      <c r="C146" s="282" t="s">
        <v>865</v>
      </c>
      <c r="D146" s="118" t="s">
        <v>624</v>
      </c>
      <c r="E146" s="283">
        <v>44153</v>
      </c>
      <c r="F146" s="129">
        <f t="shared" si="3"/>
        <v>44518</v>
      </c>
      <c r="G146" s="218"/>
      <c r="H146" s="240" t="s">
        <v>593</v>
      </c>
    </row>
    <row r="147" spans="1:8" ht="15" hidden="1" customHeight="1" x14ac:dyDescent="0.2">
      <c r="A147" s="130" t="s">
        <v>863</v>
      </c>
      <c r="B147" s="119" t="s">
        <v>704</v>
      </c>
      <c r="C147" s="118" t="s">
        <v>628</v>
      </c>
      <c r="D147" s="118" t="s">
        <v>624</v>
      </c>
      <c r="E147" s="146">
        <v>44153</v>
      </c>
      <c r="F147" s="129">
        <f t="shared" si="3"/>
        <v>44518</v>
      </c>
      <c r="G147" s="222"/>
      <c r="H147" s="240" t="s">
        <v>593</v>
      </c>
    </row>
    <row r="148" spans="1:8" ht="15" hidden="1" customHeight="1" x14ac:dyDescent="0.2">
      <c r="A148" s="130" t="s">
        <v>192</v>
      </c>
      <c r="B148" s="119" t="s">
        <v>860</v>
      </c>
      <c r="C148" s="118" t="s">
        <v>626</v>
      </c>
      <c r="D148" s="118" t="s">
        <v>624</v>
      </c>
      <c r="E148" s="146">
        <v>44153</v>
      </c>
      <c r="F148" s="129">
        <f t="shared" si="3"/>
        <v>44518</v>
      </c>
      <c r="G148" s="222"/>
      <c r="H148" s="240" t="s">
        <v>593</v>
      </c>
    </row>
    <row r="149" spans="1:8" ht="15" hidden="1" customHeight="1" x14ac:dyDescent="0.2">
      <c r="A149" s="130" t="s">
        <v>863</v>
      </c>
      <c r="B149" s="119" t="s">
        <v>742</v>
      </c>
      <c r="C149" s="118" t="s">
        <v>631</v>
      </c>
      <c r="D149" s="118" t="s">
        <v>624</v>
      </c>
      <c r="E149" s="146">
        <v>44154</v>
      </c>
      <c r="F149" s="129">
        <f t="shared" si="3"/>
        <v>44519</v>
      </c>
      <c r="G149" s="222"/>
      <c r="H149" s="240" t="s">
        <v>593</v>
      </c>
    </row>
    <row r="150" spans="1:8" ht="15" customHeight="1" x14ac:dyDescent="0.2">
      <c r="A150" s="130" t="s">
        <v>480</v>
      </c>
      <c r="B150" s="119" t="s">
        <v>551</v>
      </c>
      <c r="C150" s="289" t="s">
        <v>815</v>
      </c>
      <c r="D150" s="118" t="s">
        <v>493</v>
      </c>
      <c r="E150" s="146">
        <v>44155</v>
      </c>
      <c r="F150" s="120">
        <f t="shared" si="3"/>
        <v>44520</v>
      </c>
      <c r="G150" s="291" t="s">
        <v>885</v>
      </c>
      <c r="H150" s="153">
        <v>135</v>
      </c>
    </row>
    <row r="151" spans="1:8" ht="15" customHeight="1" x14ac:dyDescent="0.2">
      <c r="A151" s="156" t="s">
        <v>480</v>
      </c>
      <c r="B151" s="132" t="s">
        <v>561</v>
      </c>
      <c r="C151" s="328" t="s">
        <v>502</v>
      </c>
      <c r="D151" s="123" t="s">
        <v>493</v>
      </c>
      <c r="E151" s="147">
        <v>44155</v>
      </c>
      <c r="F151" s="124">
        <f t="shared" si="3"/>
        <v>44520</v>
      </c>
      <c r="G151" s="291" t="s">
        <v>885</v>
      </c>
      <c r="H151" s="153">
        <v>135</v>
      </c>
    </row>
    <row r="152" spans="1:8" ht="15" customHeight="1" x14ac:dyDescent="0.2">
      <c r="A152" s="133" t="s">
        <v>480</v>
      </c>
      <c r="B152" s="117" t="s">
        <v>535</v>
      </c>
      <c r="C152" s="288" t="s">
        <v>619</v>
      </c>
      <c r="D152" s="119" t="s">
        <v>493</v>
      </c>
      <c r="E152" s="148">
        <v>44155</v>
      </c>
      <c r="F152" s="120">
        <f t="shared" si="3"/>
        <v>44520</v>
      </c>
      <c r="G152" s="291" t="s">
        <v>885</v>
      </c>
      <c r="H152" s="153">
        <v>135</v>
      </c>
    </row>
    <row r="153" spans="1:8" ht="15" customHeight="1" x14ac:dyDescent="0.2">
      <c r="A153" s="130" t="s">
        <v>485</v>
      </c>
      <c r="B153" s="117" t="s">
        <v>161</v>
      </c>
      <c r="C153" s="118" t="s">
        <v>536</v>
      </c>
      <c r="D153" s="118" t="s">
        <v>493</v>
      </c>
      <c r="E153" s="146">
        <v>44201</v>
      </c>
      <c r="F153" s="120">
        <f t="shared" si="3"/>
        <v>44566</v>
      </c>
      <c r="G153" s="177"/>
      <c r="H153" s="153">
        <v>135</v>
      </c>
    </row>
    <row r="154" spans="1:8" ht="15" customHeight="1" x14ac:dyDescent="0.2">
      <c r="A154" s="130" t="s">
        <v>192</v>
      </c>
      <c r="B154" s="119" t="s">
        <v>546</v>
      </c>
      <c r="C154" s="118" t="s">
        <v>547</v>
      </c>
      <c r="D154" s="118" t="s">
        <v>493</v>
      </c>
      <c r="E154" s="146">
        <v>44204</v>
      </c>
      <c r="F154" s="120">
        <f t="shared" si="3"/>
        <v>44569</v>
      </c>
      <c r="G154" s="177"/>
      <c r="H154" s="153">
        <v>135</v>
      </c>
    </row>
    <row r="155" spans="1:8" ht="15" hidden="1" customHeight="1" x14ac:dyDescent="0.2">
      <c r="A155" s="130" t="s">
        <v>480</v>
      </c>
      <c r="B155" s="117" t="s">
        <v>265</v>
      </c>
      <c r="C155" s="121" t="s">
        <v>292</v>
      </c>
      <c r="D155" s="119" t="s">
        <v>475</v>
      </c>
      <c r="E155" s="148">
        <v>44155</v>
      </c>
      <c r="F155" s="124">
        <f t="shared" si="3"/>
        <v>44520</v>
      </c>
      <c r="G155" s="177"/>
      <c r="H155" s="153">
        <v>145</v>
      </c>
    </row>
    <row r="156" spans="1:8" ht="15" hidden="1" customHeight="1" x14ac:dyDescent="0.2">
      <c r="A156" s="156" t="s">
        <v>480</v>
      </c>
      <c r="B156" s="122" t="s">
        <v>607</v>
      </c>
      <c r="C156" s="118" t="s">
        <v>608</v>
      </c>
      <c r="D156" s="118" t="s">
        <v>475</v>
      </c>
      <c r="E156" s="146">
        <v>44155</v>
      </c>
      <c r="F156" s="124">
        <f t="shared" ref="F156:F187" si="4">E156+365</f>
        <v>44520</v>
      </c>
      <c r="G156" s="177"/>
      <c r="H156" s="153">
        <v>145</v>
      </c>
    </row>
    <row r="157" spans="1:8" ht="15" hidden="1" customHeight="1" x14ac:dyDescent="0.2">
      <c r="A157" s="156" t="s">
        <v>480</v>
      </c>
      <c r="B157" s="122" t="s">
        <v>607</v>
      </c>
      <c r="C157" s="123" t="s">
        <v>606</v>
      </c>
      <c r="D157" s="123" t="s">
        <v>475</v>
      </c>
      <c r="E157" s="147">
        <v>44155</v>
      </c>
      <c r="F157" s="124">
        <f t="shared" si="4"/>
        <v>44520</v>
      </c>
      <c r="G157" s="177"/>
      <c r="H157" s="153">
        <v>145</v>
      </c>
    </row>
    <row r="158" spans="1:8" ht="15" hidden="1" customHeight="1" x14ac:dyDescent="0.2">
      <c r="A158" s="156" t="s">
        <v>480</v>
      </c>
      <c r="B158" s="122" t="s">
        <v>607</v>
      </c>
      <c r="C158" s="118" t="s">
        <v>609</v>
      </c>
      <c r="D158" s="118" t="s">
        <v>475</v>
      </c>
      <c r="E158" s="146">
        <v>44155</v>
      </c>
      <c r="F158" s="124">
        <f t="shared" si="4"/>
        <v>44520</v>
      </c>
      <c r="G158" s="177"/>
      <c r="H158" s="153">
        <v>145</v>
      </c>
    </row>
    <row r="159" spans="1:8" ht="15" hidden="1" customHeight="1" x14ac:dyDescent="0.2">
      <c r="A159" s="156" t="s">
        <v>480</v>
      </c>
      <c r="B159" s="122" t="s">
        <v>607</v>
      </c>
      <c r="C159" s="118" t="s">
        <v>610</v>
      </c>
      <c r="D159" s="118" t="s">
        <v>475</v>
      </c>
      <c r="E159" s="146">
        <v>44155</v>
      </c>
      <c r="F159" s="124">
        <f t="shared" si="4"/>
        <v>44520</v>
      </c>
      <c r="G159" s="177"/>
      <c r="H159" s="153">
        <v>145</v>
      </c>
    </row>
    <row r="160" spans="1:8" ht="15" hidden="1" customHeight="1" x14ac:dyDescent="0.2">
      <c r="A160" s="156" t="s">
        <v>480</v>
      </c>
      <c r="B160" s="122" t="s">
        <v>607</v>
      </c>
      <c r="C160" s="118" t="s">
        <v>611</v>
      </c>
      <c r="D160" s="118" t="s">
        <v>475</v>
      </c>
      <c r="E160" s="146">
        <v>44155</v>
      </c>
      <c r="F160" s="124">
        <f t="shared" si="4"/>
        <v>44520</v>
      </c>
      <c r="G160" s="177"/>
      <c r="H160" s="153">
        <v>145</v>
      </c>
    </row>
    <row r="161" spans="1:8" ht="15" hidden="1" customHeight="1" x14ac:dyDescent="0.2">
      <c r="A161" s="133" t="s">
        <v>194</v>
      </c>
      <c r="B161" s="128" t="s">
        <v>176</v>
      </c>
      <c r="C161" s="127" t="s">
        <v>182</v>
      </c>
      <c r="D161" s="70" t="s">
        <v>475</v>
      </c>
      <c r="E161" s="15">
        <v>44155</v>
      </c>
      <c r="F161" s="124">
        <f t="shared" si="4"/>
        <v>44520</v>
      </c>
      <c r="G161" s="182"/>
      <c r="H161" s="153">
        <v>145</v>
      </c>
    </row>
    <row r="162" spans="1:8" ht="15" hidden="1" customHeight="1" x14ac:dyDescent="0.2">
      <c r="A162" s="176" t="s">
        <v>480</v>
      </c>
      <c r="B162" s="287" t="s">
        <v>489</v>
      </c>
      <c r="C162" s="123" t="s">
        <v>0</v>
      </c>
      <c r="D162" s="123" t="s">
        <v>475</v>
      </c>
      <c r="E162" s="147">
        <v>44155</v>
      </c>
      <c r="F162" s="124">
        <f t="shared" si="4"/>
        <v>44520</v>
      </c>
      <c r="G162" s="180"/>
      <c r="H162" s="153">
        <v>145</v>
      </c>
    </row>
    <row r="163" spans="1:8" ht="15" hidden="1" customHeight="1" x14ac:dyDescent="0.2">
      <c r="A163" s="130" t="s">
        <v>863</v>
      </c>
      <c r="B163" s="119" t="s">
        <v>866</v>
      </c>
      <c r="C163" s="118" t="s">
        <v>632</v>
      </c>
      <c r="D163" s="118" t="s">
        <v>624</v>
      </c>
      <c r="E163" s="146">
        <v>44155</v>
      </c>
      <c r="F163" s="129">
        <f t="shared" si="4"/>
        <v>44520</v>
      </c>
      <c r="G163" s="222"/>
      <c r="H163" s="240" t="s">
        <v>593</v>
      </c>
    </row>
    <row r="164" spans="1:8" ht="15" hidden="1" customHeight="1" x14ac:dyDescent="0.2">
      <c r="A164" s="130" t="s">
        <v>481</v>
      </c>
      <c r="B164" s="117" t="s">
        <v>134</v>
      </c>
      <c r="C164" s="121" t="s">
        <v>201</v>
      </c>
      <c r="D164" s="119" t="s">
        <v>475</v>
      </c>
      <c r="E164" s="148">
        <v>44158</v>
      </c>
      <c r="F164" s="131">
        <f t="shared" si="4"/>
        <v>44523</v>
      </c>
      <c r="G164" s="177"/>
      <c r="H164" s="153">
        <v>145</v>
      </c>
    </row>
    <row r="165" spans="1:8" ht="15" hidden="1" customHeight="1" x14ac:dyDescent="0.2">
      <c r="A165" s="130" t="s">
        <v>192</v>
      </c>
      <c r="B165" s="119" t="s">
        <v>867</v>
      </c>
      <c r="C165" s="118" t="s">
        <v>868</v>
      </c>
      <c r="D165" s="118" t="s">
        <v>869</v>
      </c>
      <c r="E165" s="146">
        <v>44158</v>
      </c>
      <c r="F165" s="129">
        <f t="shared" si="4"/>
        <v>44523</v>
      </c>
      <c r="G165" s="222"/>
      <c r="H165" s="240" t="s">
        <v>826</v>
      </c>
    </row>
    <row r="166" spans="1:8" ht="15" hidden="1" customHeight="1" x14ac:dyDescent="0.2">
      <c r="A166" s="130" t="s">
        <v>192</v>
      </c>
      <c r="B166" s="119" t="s">
        <v>686</v>
      </c>
      <c r="C166" s="118" t="s">
        <v>694</v>
      </c>
      <c r="D166" s="118" t="s">
        <v>695</v>
      </c>
      <c r="E166" s="146">
        <v>44158</v>
      </c>
      <c r="F166" s="220">
        <f t="shared" si="4"/>
        <v>44523</v>
      </c>
      <c r="G166" s="234"/>
      <c r="H166" s="240" t="s">
        <v>593</v>
      </c>
    </row>
    <row r="167" spans="1:8" ht="15" hidden="1" customHeight="1" x14ac:dyDescent="0.2">
      <c r="A167" s="130" t="s">
        <v>480</v>
      </c>
      <c r="B167" s="117" t="s">
        <v>44</v>
      </c>
      <c r="C167" s="121" t="s">
        <v>602</v>
      </c>
      <c r="D167" s="119" t="s">
        <v>475</v>
      </c>
      <c r="E167" s="148">
        <v>44158</v>
      </c>
      <c r="F167" s="124">
        <f t="shared" si="4"/>
        <v>44523</v>
      </c>
      <c r="G167" s="177"/>
      <c r="H167" s="153">
        <v>145</v>
      </c>
    </row>
    <row r="168" spans="1:8" ht="15" hidden="1" customHeight="1" x14ac:dyDescent="0.2">
      <c r="A168" s="130" t="s">
        <v>192</v>
      </c>
      <c r="B168" s="119" t="s">
        <v>696</v>
      </c>
      <c r="C168" s="118" t="s">
        <v>37</v>
      </c>
      <c r="D168" s="118" t="s">
        <v>695</v>
      </c>
      <c r="E168" s="146">
        <v>44158</v>
      </c>
      <c r="F168" s="220">
        <f t="shared" si="4"/>
        <v>44523</v>
      </c>
      <c r="G168" s="234"/>
      <c r="H168" s="240" t="s">
        <v>593</v>
      </c>
    </row>
    <row r="169" spans="1:8" ht="15" hidden="1" customHeight="1" x14ac:dyDescent="0.2">
      <c r="A169" s="246" t="s">
        <v>192</v>
      </c>
      <c r="B169" s="249" t="s">
        <v>646</v>
      </c>
      <c r="C169" s="250" t="s">
        <v>214</v>
      </c>
      <c r="D169" s="249" t="s">
        <v>644</v>
      </c>
      <c r="E169" s="251">
        <v>44158</v>
      </c>
      <c r="F169" s="241">
        <f t="shared" si="4"/>
        <v>44523</v>
      </c>
      <c r="G169" s="247"/>
      <c r="H169" s="372" t="s">
        <v>593</v>
      </c>
    </row>
    <row r="170" spans="1:8" ht="15" hidden="1" customHeight="1" x14ac:dyDescent="0.2">
      <c r="A170" s="257" t="s">
        <v>192</v>
      </c>
      <c r="B170" s="258" t="s">
        <v>645</v>
      </c>
      <c r="C170" s="259" t="s">
        <v>208</v>
      </c>
      <c r="D170" s="258" t="s">
        <v>644</v>
      </c>
      <c r="E170" s="253">
        <v>44158</v>
      </c>
      <c r="F170" s="206">
        <f t="shared" si="4"/>
        <v>44523</v>
      </c>
      <c r="G170" s="260"/>
      <c r="H170" s="329" t="s">
        <v>593</v>
      </c>
    </row>
    <row r="171" spans="1:8" ht="15" hidden="1" customHeight="1" x14ac:dyDescent="0.2">
      <c r="A171" s="130" t="s">
        <v>480</v>
      </c>
      <c r="B171" s="117" t="s">
        <v>123</v>
      </c>
      <c r="C171" s="121">
        <v>4345</v>
      </c>
      <c r="D171" s="119" t="s">
        <v>475</v>
      </c>
      <c r="E171" s="148">
        <v>44159</v>
      </c>
      <c r="F171" s="124">
        <f t="shared" si="4"/>
        <v>44524</v>
      </c>
      <c r="G171" s="177"/>
      <c r="H171" s="153">
        <v>145</v>
      </c>
    </row>
    <row r="172" spans="1:8" ht="15" hidden="1" customHeight="1" x14ac:dyDescent="0.2">
      <c r="A172" s="156" t="s">
        <v>480</v>
      </c>
      <c r="B172" s="132" t="s">
        <v>342</v>
      </c>
      <c r="C172" s="123" t="s">
        <v>343</v>
      </c>
      <c r="D172" s="123" t="s">
        <v>297</v>
      </c>
      <c r="E172" s="147">
        <v>44159</v>
      </c>
      <c r="F172" s="131">
        <f t="shared" si="4"/>
        <v>44524</v>
      </c>
      <c r="G172" s="177"/>
      <c r="H172" s="153" t="s">
        <v>593</v>
      </c>
    </row>
    <row r="173" spans="1:8" ht="15" hidden="1" customHeight="1" x14ac:dyDescent="0.2">
      <c r="A173" s="156" t="s">
        <v>480</v>
      </c>
      <c r="B173" s="117" t="s">
        <v>102</v>
      </c>
      <c r="C173" s="123" t="s">
        <v>385</v>
      </c>
      <c r="D173" s="123" t="s">
        <v>320</v>
      </c>
      <c r="E173" s="286">
        <v>44159</v>
      </c>
      <c r="F173" s="124">
        <f t="shared" si="4"/>
        <v>44524</v>
      </c>
      <c r="G173" s="177"/>
      <c r="H173" s="153" t="s">
        <v>593</v>
      </c>
    </row>
    <row r="174" spans="1:8" ht="15" hidden="1" customHeight="1" x14ac:dyDescent="0.2">
      <c r="A174" s="133" t="s">
        <v>192</v>
      </c>
      <c r="B174" s="117" t="s">
        <v>2</v>
      </c>
      <c r="C174" s="121">
        <v>9631</v>
      </c>
      <c r="D174" s="118" t="s">
        <v>475</v>
      </c>
      <c r="E174" s="146">
        <v>44160</v>
      </c>
      <c r="F174" s="120">
        <f t="shared" si="4"/>
        <v>44525</v>
      </c>
      <c r="G174" s="180"/>
      <c r="H174" s="153">
        <v>135</v>
      </c>
    </row>
    <row r="175" spans="1:8" ht="15" hidden="1" customHeight="1" x14ac:dyDescent="0.2">
      <c r="A175" s="133" t="s">
        <v>192</v>
      </c>
      <c r="B175" s="119" t="s">
        <v>386</v>
      </c>
      <c r="C175" s="121" t="s">
        <v>652</v>
      </c>
      <c r="D175" s="119" t="s">
        <v>475</v>
      </c>
      <c r="E175" s="148">
        <v>44160</v>
      </c>
      <c r="F175" s="120">
        <f t="shared" si="4"/>
        <v>44525</v>
      </c>
      <c r="G175" s="177"/>
      <c r="H175" s="153">
        <v>135</v>
      </c>
    </row>
    <row r="176" spans="1:8" ht="15" hidden="1" customHeight="1" x14ac:dyDescent="0.2">
      <c r="A176" s="181" t="s">
        <v>192</v>
      </c>
      <c r="B176" s="119" t="s">
        <v>757</v>
      </c>
      <c r="C176" s="123" t="s">
        <v>756</v>
      </c>
      <c r="D176" s="123" t="s">
        <v>383</v>
      </c>
      <c r="E176" s="147">
        <v>44160</v>
      </c>
      <c r="F176" s="129">
        <f t="shared" si="4"/>
        <v>44525</v>
      </c>
      <c r="G176" s="177"/>
      <c r="H176" s="153" t="s">
        <v>593</v>
      </c>
    </row>
    <row r="177" spans="1:8" ht="15" hidden="1" customHeight="1" x14ac:dyDescent="0.2">
      <c r="A177" s="156" t="s">
        <v>192</v>
      </c>
      <c r="B177" s="122" t="s">
        <v>150</v>
      </c>
      <c r="C177" s="123" t="s">
        <v>288</v>
      </c>
      <c r="D177" s="123" t="s">
        <v>475</v>
      </c>
      <c r="E177" s="147">
        <v>44160</v>
      </c>
      <c r="F177" s="124">
        <f t="shared" si="4"/>
        <v>44525</v>
      </c>
      <c r="G177" s="177"/>
      <c r="H177" s="153">
        <v>135</v>
      </c>
    </row>
    <row r="178" spans="1:8" ht="15" hidden="1" customHeight="1" x14ac:dyDescent="0.2">
      <c r="A178" s="130" t="s">
        <v>480</v>
      </c>
      <c r="B178" s="117" t="s">
        <v>161</v>
      </c>
      <c r="C178" s="121" t="s">
        <v>162</v>
      </c>
      <c r="D178" s="119" t="s">
        <v>475</v>
      </c>
      <c r="E178" s="148">
        <v>44160</v>
      </c>
      <c r="F178" s="120">
        <f t="shared" si="4"/>
        <v>44525</v>
      </c>
      <c r="G178" s="177"/>
      <c r="H178" s="153">
        <v>145</v>
      </c>
    </row>
    <row r="179" spans="1:8" ht="15" hidden="1" customHeight="1" x14ac:dyDescent="0.2">
      <c r="A179" s="156" t="s">
        <v>480</v>
      </c>
      <c r="B179" s="122" t="s">
        <v>161</v>
      </c>
      <c r="C179" s="123" t="s">
        <v>163</v>
      </c>
      <c r="D179" s="123" t="s">
        <v>475</v>
      </c>
      <c r="E179" s="147">
        <v>44160</v>
      </c>
      <c r="F179" s="124">
        <f t="shared" si="4"/>
        <v>44525</v>
      </c>
      <c r="G179" s="177"/>
      <c r="H179" s="153">
        <v>145</v>
      </c>
    </row>
    <row r="180" spans="1:8" ht="15" hidden="1" customHeight="1" x14ac:dyDescent="0.2">
      <c r="A180" s="295" t="s">
        <v>192</v>
      </c>
      <c r="B180" s="296" t="s">
        <v>870</v>
      </c>
      <c r="C180" s="297" t="s">
        <v>871</v>
      </c>
      <c r="D180" s="297" t="s">
        <v>872</v>
      </c>
      <c r="E180" s="411">
        <v>44160</v>
      </c>
      <c r="F180" s="312">
        <f t="shared" si="4"/>
        <v>44525</v>
      </c>
      <c r="G180" s="298"/>
      <c r="H180" s="334" t="s">
        <v>593</v>
      </c>
    </row>
    <row r="181" spans="1:8" ht="15" hidden="1" customHeight="1" x14ac:dyDescent="0.2">
      <c r="A181" s="130" t="s">
        <v>484</v>
      </c>
      <c r="B181" s="119" t="s">
        <v>790</v>
      </c>
      <c r="C181" s="118" t="s">
        <v>799</v>
      </c>
      <c r="D181" s="119" t="s">
        <v>475</v>
      </c>
      <c r="E181" s="146">
        <v>44160</v>
      </c>
      <c r="F181" s="129">
        <f t="shared" si="4"/>
        <v>44525</v>
      </c>
      <c r="G181" s="177"/>
      <c r="H181" s="153">
        <v>135</v>
      </c>
    </row>
    <row r="182" spans="1:8" ht="15" hidden="1" customHeight="1" x14ac:dyDescent="0.2">
      <c r="A182" s="133" t="s">
        <v>194</v>
      </c>
      <c r="B182" s="128" t="s">
        <v>176</v>
      </c>
      <c r="C182" s="127" t="s">
        <v>177</v>
      </c>
      <c r="D182" s="70" t="s">
        <v>475</v>
      </c>
      <c r="E182" s="413">
        <v>44167</v>
      </c>
      <c r="F182" s="129">
        <f t="shared" si="4"/>
        <v>44532</v>
      </c>
      <c r="G182" s="178"/>
      <c r="H182" s="153">
        <v>145</v>
      </c>
    </row>
    <row r="183" spans="1:8" ht="15" hidden="1" customHeight="1" x14ac:dyDescent="0.2">
      <c r="A183" s="133" t="s">
        <v>194</v>
      </c>
      <c r="B183" s="128" t="s">
        <v>260</v>
      </c>
      <c r="C183" s="155" t="s">
        <v>506</v>
      </c>
      <c r="D183" s="69" t="s">
        <v>475</v>
      </c>
      <c r="E183" s="15">
        <v>44174</v>
      </c>
      <c r="F183" s="129">
        <f t="shared" si="4"/>
        <v>44539</v>
      </c>
      <c r="G183" s="178"/>
      <c r="H183" s="153">
        <v>145</v>
      </c>
    </row>
    <row r="184" spans="1:8" ht="15" hidden="1" customHeight="1" x14ac:dyDescent="0.2">
      <c r="A184" s="130" t="s">
        <v>484</v>
      </c>
      <c r="B184" s="119" t="s">
        <v>875</v>
      </c>
      <c r="C184" s="118" t="s">
        <v>876</v>
      </c>
      <c r="D184" s="118" t="s">
        <v>475</v>
      </c>
      <c r="E184" s="146">
        <v>44174</v>
      </c>
      <c r="F184" s="129">
        <f t="shared" si="4"/>
        <v>44539</v>
      </c>
      <c r="G184" s="177" t="s">
        <v>286</v>
      </c>
      <c r="H184" s="153"/>
    </row>
    <row r="185" spans="1:8" ht="15" hidden="1" customHeight="1" x14ac:dyDescent="0.2">
      <c r="A185" s="130" t="s">
        <v>484</v>
      </c>
      <c r="B185" s="119" t="s">
        <v>873</v>
      </c>
      <c r="C185" s="118" t="s">
        <v>795</v>
      </c>
      <c r="D185" s="118" t="s">
        <v>475</v>
      </c>
      <c r="E185" s="146">
        <v>44174</v>
      </c>
      <c r="F185" s="129">
        <f t="shared" si="4"/>
        <v>44539</v>
      </c>
      <c r="G185" s="234"/>
      <c r="H185" s="240">
        <v>135</v>
      </c>
    </row>
    <row r="186" spans="1:8" ht="15" hidden="1" customHeight="1" x14ac:dyDescent="0.2">
      <c r="A186" s="213" t="s">
        <v>484</v>
      </c>
      <c r="B186" s="182" t="s">
        <v>780</v>
      </c>
      <c r="C186" s="121" t="s">
        <v>781</v>
      </c>
      <c r="D186" s="119" t="s">
        <v>475</v>
      </c>
      <c r="E186" s="203">
        <v>44174</v>
      </c>
      <c r="F186" s="129">
        <f t="shared" si="4"/>
        <v>44539</v>
      </c>
      <c r="G186" s="177"/>
      <c r="H186" s="153">
        <v>135</v>
      </c>
    </row>
    <row r="187" spans="1:8" ht="15" hidden="1" customHeight="1" x14ac:dyDescent="0.2">
      <c r="A187" s="280" t="s">
        <v>484</v>
      </c>
      <c r="B187" s="281" t="s">
        <v>874</v>
      </c>
      <c r="C187" s="282" t="s">
        <v>789</v>
      </c>
      <c r="D187" s="282" t="s">
        <v>475</v>
      </c>
      <c r="E187" s="283">
        <v>44174</v>
      </c>
      <c r="F187" s="129">
        <f t="shared" si="4"/>
        <v>44539</v>
      </c>
      <c r="G187" s="218"/>
      <c r="H187" s="415">
        <v>135</v>
      </c>
    </row>
    <row r="188" spans="1:8" ht="15" customHeight="1" x14ac:dyDescent="0.2">
      <c r="A188" s="130" t="s">
        <v>192</v>
      </c>
      <c r="B188" s="119" t="s">
        <v>544</v>
      </c>
      <c r="C188" s="118" t="s">
        <v>545</v>
      </c>
      <c r="D188" s="118" t="s">
        <v>493</v>
      </c>
      <c r="E188" s="146">
        <v>43843</v>
      </c>
      <c r="F188" s="120">
        <f>E188+730</f>
        <v>44573</v>
      </c>
      <c r="G188" s="177"/>
      <c r="H188" s="153">
        <v>135</v>
      </c>
    </row>
    <row r="189" spans="1:8" ht="15" customHeight="1" x14ac:dyDescent="0.2">
      <c r="A189" s="133" t="s">
        <v>192</v>
      </c>
      <c r="B189" s="117" t="s">
        <v>99</v>
      </c>
      <c r="C189" s="121">
        <v>3043</v>
      </c>
      <c r="D189" s="119" t="s">
        <v>493</v>
      </c>
      <c r="E189" s="148">
        <v>44231</v>
      </c>
      <c r="F189" s="120">
        <f>E189+365</f>
        <v>44596</v>
      </c>
      <c r="G189" s="177"/>
      <c r="H189" s="153">
        <v>135</v>
      </c>
    </row>
    <row r="190" spans="1:8" ht="15" customHeight="1" x14ac:dyDescent="0.2">
      <c r="A190" s="278" t="s">
        <v>480</v>
      </c>
      <c r="B190" s="374" t="s">
        <v>121</v>
      </c>
      <c r="C190" s="473" t="s">
        <v>501</v>
      </c>
      <c r="D190" s="219" t="s">
        <v>493</v>
      </c>
      <c r="E190" s="266">
        <v>44232</v>
      </c>
      <c r="F190" s="120">
        <f>E190+365</f>
        <v>44597</v>
      </c>
      <c r="G190" s="402" t="s">
        <v>885</v>
      </c>
      <c r="H190" s="215">
        <v>135</v>
      </c>
    </row>
    <row r="191" spans="1:8" ht="15" hidden="1" customHeight="1" x14ac:dyDescent="0.2">
      <c r="A191" s="133" t="s">
        <v>194</v>
      </c>
      <c r="B191" s="128" t="s">
        <v>129</v>
      </c>
      <c r="C191" s="127">
        <v>56213</v>
      </c>
      <c r="D191" s="70" t="s">
        <v>475</v>
      </c>
      <c r="E191" s="15">
        <v>43844</v>
      </c>
      <c r="F191" s="129">
        <f>E191+730</f>
        <v>44574</v>
      </c>
      <c r="G191" s="182"/>
      <c r="H191" s="153">
        <v>145</v>
      </c>
    </row>
    <row r="192" spans="1:8" ht="15" hidden="1" customHeight="1" x14ac:dyDescent="0.2">
      <c r="A192" s="130" t="s">
        <v>484</v>
      </c>
      <c r="B192" s="119" t="s">
        <v>790</v>
      </c>
      <c r="C192" s="118" t="s">
        <v>798</v>
      </c>
      <c r="D192" s="119" t="s">
        <v>475</v>
      </c>
      <c r="E192" s="146">
        <v>44209</v>
      </c>
      <c r="F192" s="129">
        <f t="shared" ref="F192:F215" si="5">E192+365</f>
        <v>44574</v>
      </c>
      <c r="G192" s="177"/>
      <c r="H192" s="153">
        <v>135</v>
      </c>
    </row>
    <row r="193" spans="1:8" ht="15" hidden="1" customHeight="1" x14ac:dyDescent="0.2">
      <c r="A193" s="134" t="s">
        <v>195</v>
      </c>
      <c r="B193" s="70" t="s">
        <v>64</v>
      </c>
      <c r="C193" s="69">
        <v>361</v>
      </c>
      <c r="D193" s="128" t="s">
        <v>475</v>
      </c>
      <c r="E193" s="68">
        <v>44216</v>
      </c>
      <c r="F193" s="75">
        <f t="shared" si="5"/>
        <v>44581</v>
      </c>
      <c r="G193" s="178"/>
      <c r="H193" s="153">
        <v>135</v>
      </c>
    </row>
    <row r="194" spans="1:8" ht="15" hidden="1" customHeight="1" x14ac:dyDescent="0.2">
      <c r="A194" s="133" t="s">
        <v>192</v>
      </c>
      <c r="B194" s="117" t="s">
        <v>234</v>
      </c>
      <c r="C194" s="121">
        <v>412</v>
      </c>
      <c r="D194" s="118" t="s">
        <v>475</v>
      </c>
      <c r="E194" s="146">
        <v>44216</v>
      </c>
      <c r="F194" s="120">
        <f t="shared" si="5"/>
        <v>44581</v>
      </c>
      <c r="G194" s="180"/>
      <c r="H194" s="153">
        <v>135</v>
      </c>
    </row>
    <row r="195" spans="1:8" ht="15" hidden="1" customHeight="1" x14ac:dyDescent="0.2">
      <c r="A195" s="133" t="s">
        <v>192</v>
      </c>
      <c r="B195" s="117" t="s">
        <v>234</v>
      </c>
      <c r="C195" s="121">
        <v>3481</v>
      </c>
      <c r="D195" s="118" t="s">
        <v>475</v>
      </c>
      <c r="E195" s="148">
        <v>44216</v>
      </c>
      <c r="F195" s="120">
        <f t="shared" si="5"/>
        <v>44581</v>
      </c>
      <c r="G195" s="180"/>
      <c r="H195" s="153">
        <v>135</v>
      </c>
    </row>
    <row r="196" spans="1:8" ht="15" hidden="1" customHeight="1" x14ac:dyDescent="0.2">
      <c r="A196" s="134" t="s">
        <v>485</v>
      </c>
      <c r="B196" s="117" t="s">
        <v>72</v>
      </c>
      <c r="C196" s="121">
        <v>60302608</v>
      </c>
      <c r="D196" s="125" t="s">
        <v>482</v>
      </c>
      <c r="E196" s="148">
        <v>44216</v>
      </c>
      <c r="F196" s="120">
        <f t="shared" si="5"/>
        <v>44581</v>
      </c>
      <c r="G196" s="177"/>
      <c r="H196" s="153" t="s">
        <v>593</v>
      </c>
    </row>
    <row r="197" spans="1:8" ht="15" hidden="1" customHeight="1" x14ac:dyDescent="0.2">
      <c r="A197" s="130" t="s">
        <v>480</v>
      </c>
      <c r="B197" s="119" t="s">
        <v>621</v>
      </c>
      <c r="C197" s="118" t="s">
        <v>642</v>
      </c>
      <c r="D197" s="118" t="s">
        <v>565</v>
      </c>
      <c r="E197" s="146">
        <v>44216</v>
      </c>
      <c r="F197" s="129">
        <f t="shared" si="5"/>
        <v>44581</v>
      </c>
      <c r="G197" s="177"/>
      <c r="H197" s="153" t="s">
        <v>593</v>
      </c>
    </row>
    <row r="198" spans="1:8" ht="15" hidden="1" customHeight="1" x14ac:dyDescent="0.2">
      <c r="A198" s="134" t="s">
        <v>195</v>
      </c>
      <c r="B198" s="70" t="s">
        <v>95</v>
      </c>
      <c r="C198" s="426" t="s">
        <v>96</v>
      </c>
      <c r="D198" s="380" t="s">
        <v>475</v>
      </c>
      <c r="E198" s="381">
        <v>44216</v>
      </c>
      <c r="F198" s="75">
        <f t="shared" si="5"/>
        <v>44581</v>
      </c>
      <c r="G198" s="439"/>
      <c r="H198" s="153">
        <v>135</v>
      </c>
    </row>
    <row r="199" spans="1:8" ht="15" hidden="1" customHeight="1" x14ac:dyDescent="0.2">
      <c r="A199" s="130" t="s">
        <v>480</v>
      </c>
      <c r="B199" s="119" t="s">
        <v>551</v>
      </c>
      <c r="C199" s="211" t="s">
        <v>583</v>
      </c>
      <c r="D199" s="118" t="s">
        <v>565</v>
      </c>
      <c r="E199" s="264">
        <v>44216</v>
      </c>
      <c r="F199" s="120">
        <f t="shared" si="5"/>
        <v>44581</v>
      </c>
      <c r="G199" s="177"/>
      <c r="H199" s="153" t="s">
        <v>593</v>
      </c>
    </row>
    <row r="200" spans="1:8" ht="15" hidden="1" customHeight="1" x14ac:dyDescent="0.2">
      <c r="A200" s="130" t="s">
        <v>485</v>
      </c>
      <c r="B200" s="119" t="s">
        <v>589</v>
      </c>
      <c r="C200" s="211" t="s">
        <v>879</v>
      </c>
      <c r="D200" s="118" t="s">
        <v>869</v>
      </c>
      <c r="E200" s="264">
        <v>44216</v>
      </c>
      <c r="F200" s="129">
        <f t="shared" si="5"/>
        <v>44581</v>
      </c>
      <c r="G200" s="177"/>
      <c r="H200" s="153" t="s">
        <v>593</v>
      </c>
    </row>
    <row r="201" spans="1:8" ht="15" hidden="1" customHeight="1" x14ac:dyDescent="0.2">
      <c r="A201" s="130" t="s">
        <v>485</v>
      </c>
      <c r="B201" s="119" t="s">
        <v>589</v>
      </c>
      <c r="C201" s="211" t="s">
        <v>877</v>
      </c>
      <c r="D201" s="118" t="s">
        <v>878</v>
      </c>
      <c r="E201" s="264">
        <v>44216</v>
      </c>
      <c r="F201" s="129">
        <f t="shared" si="5"/>
        <v>44581</v>
      </c>
      <c r="G201" s="177"/>
      <c r="H201" s="153" t="s">
        <v>593</v>
      </c>
    </row>
    <row r="202" spans="1:8" ht="15" hidden="1" customHeight="1" x14ac:dyDescent="0.2">
      <c r="A202" s="134" t="s">
        <v>195</v>
      </c>
      <c r="B202" s="70" t="s">
        <v>231</v>
      </c>
      <c r="C202" s="69" t="s">
        <v>136</v>
      </c>
      <c r="D202" s="70" t="s">
        <v>475</v>
      </c>
      <c r="E202" s="381">
        <v>44216</v>
      </c>
      <c r="F202" s="75">
        <f t="shared" si="5"/>
        <v>44581</v>
      </c>
      <c r="G202" s="179"/>
      <c r="H202" s="153">
        <v>145</v>
      </c>
    </row>
    <row r="203" spans="1:8" ht="15" hidden="1" customHeight="1" x14ac:dyDescent="0.2">
      <c r="A203" s="133" t="s">
        <v>479</v>
      </c>
      <c r="B203" s="117" t="s">
        <v>563</v>
      </c>
      <c r="C203" s="121" t="s">
        <v>564</v>
      </c>
      <c r="D203" s="121" t="s">
        <v>565</v>
      </c>
      <c r="E203" s="148">
        <v>44216</v>
      </c>
      <c r="F203" s="120">
        <f t="shared" si="5"/>
        <v>44581</v>
      </c>
      <c r="G203" s="177"/>
      <c r="H203" s="209" t="s">
        <v>593</v>
      </c>
    </row>
    <row r="204" spans="1:8" ht="15" hidden="1" customHeight="1" x14ac:dyDescent="0.2">
      <c r="A204" s="130" t="s">
        <v>480</v>
      </c>
      <c r="B204" s="119" t="s">
        <v>880</v>
      </c>
      <c r="C204" s="118" t="s">
        <v>881</v>
      </c>
      <c r="D204" s="118" t="s">
        <v>869</v>
      </c>
      <c r="E204" s="146">
        <v>44216</v>
      </c>
      <c r="F204" s="129">
        <f t="shared" si="5"/>
        <v>44581</v>
      </c>
      <c r="G204" s="177"/>
      <c r="H204" s="209" t="s">
        <v>593</v>
      </c>
    </row>
    <row r="205" spans="1:8" ht="15" hidden="1" customHeight="1" x14ac:dyDescent="0.2">
      <c r="A205" s="133" t="s">
        <v>479</v>
      </c>
      <c r="B205" s="128" t="s">
        <v>48</v>
      </c>
      <c r="C205" s="127">
        <v>154</v>
      </c>
      <c r="D205" s="69" t="s">
        <v>363</v>
      </c>
      <c r="E205" s="15">
        <v>44221</v>
      </c>
      <c r="F205" s="124">
        <f t="shared" si="5"/>
        <v>44586</v>
      </c>
      <c r="G205" s="182"/>
      <c r="H205" s="209">
        <v>135</v>
      </c>
    </row>
    <row r="206" spans="1:8" ht="15" hidden="1" customHeight="1" x14ac:dyDescent="0.2">
      <c r="A206" s="192" t="s">
        <v>192</v>
      </c>
      <c r="B206" s="183" t="s">
        <v>23</v>
      </c>
      <c r="C206" s="201">
        <v>3846</v>
      </c>
      <c r="D206" s="409" t="s">
        <v>475</v>
      </c>
      <c r="E206" s="193">
        <v>44221</v>
      </c>
      <c r="F206" s="190">
        <f t="shared" si="5"/>
        <v>44586</v>
      </c>
      <c r="G206" s="440"/>
      <c r="H206" s="414">
        <v>135</v>
      </c>
    </row>
    <row r="207" spans="1:8" ht="15" hidden="1" customHeight="1" x14ac:dyDescent="0.2">
      <c r="A207" s="133" t="s">
        <v>479</v>
      </c>
      <c r="B207" s="117" t="s">
        <v>733</v>
      </c>
      <c r="C207" s="121" t="s">
        <v>734</v>
      </c>
      <c r="D207" s="119" t="s">
        <v>475</v>
      </c>
      <c r="E207" s="148">
        <v>44221</v>
      </c>
      <c r="F207" s="120">
        <f t="shared" si="5"/>
        <v>44586</v>
      </c>
      <c r="G207" s="177"/>
      <c r="H207" s="209">
        <v>135</v>
      </c>
    </row>
    <row r="208" spans="1:8" ht="15" hidden="1" customHeight="1" x14ac:dyDescent="0.2">
      <c r="A208" s="133" t="s">
        <v>479</v>
      </c>
      <c r="B208" s="117" t="s">
        <v>733</v>
      </c>
      <c r="C208" s="121" t="s">
        <v>735</v>
      </c>
      <c r="D208" s="119" t="s">
        <v>475</v>
      </c>
      <c r="E208" s="148">
        <v>44221</v>
      </c>
      <c r="F208" s="120">
        <f t="shared" si="5"/>
        <v>44586</v>
      </c>
      <c r="G208" s="177"/>
      <c r="H208" s="330">
        <v>135</v>
      </c>
    </row>
    <row r="209" spans="1:8" ht="15" hidden="1" customHeight="1" x14ac:dyDescent="0.2">
      <c r="A209" s="130" t="s">
        <v>192</v>
      </c>
      <c r="B209" s="117" t="s">
        <v>222</v>
      </c>
      <c r="C209" s="211" t="s">
        <v>729</v>
      </c>
      <c r="D209" s="119" t="s">
        <v>719</v>
      </c>
      <c r="E209" s="146">
        <v>44221</v>
      </c>
      <c r="F209" s="124">
        <f t="shared" si="5"/>
        <v>44586</v>
      </c>
      <c r="G209" s="185"/>
      <c r="H209" s="209" t="s">
        <v>593</v>
      </c>
    </row>
    <row r="210" spans="1:8" ht="15" hidden="1" customHeight="1" x14ac:dyDescent="0.2">
      <c r="A210" s="130" t="s">
        <v>192</v>
      </c>
      <c r="B210" s="117" t="s">
        <v>633</v>
      </c>
      <c r="C210" s="211" t="s">
        <v>728</v>
      </c>
      <c r="D210" s="119" t="s">
        <v>719</v>
      </c>
      <c r="E210" s="146">
        <v>44221</v>
      </c>
      <c r="F210" s="124">
        <f t="shared" si="5"/>
        <v>44586</v>
      </c>
      <c r="G210" s="185"/>
      <c r="H210" s="209" t="s">
        <v>593</v>
      </c>
    </row>
    <row r="211" spans="1:8" ht="15" hidden="1" customHeight="1" x14ac:dyDescent="0.2">
      <c r="A211" s="130" t="s">
        <v>192</v>
      </c>
      <c r="B211" s="117" t="s">
        <v>71</v>
      </c>
      <c r="C211" s="211" t="s">
        <v>724</v>
      </c>
      <c r="D211" s="119" t="s">
        <v>719</v>
      </c>
      <c r="E211" s="146">
        <v>44221</v>
      </c>
      <c r="F211" s="124">
        <f t="shared" si="5"/>
        <v>44586</v>
      </c>
      <c r="G211" s="177"/>
      <c r="H211" s="209" t="s">
        <v>593</v>
      </c>
    </row>
    <row r="212" spans="1:8" ht="15" hidden="1" customHeight="1" x14ac:dyDescent="0.2">
      <c r="A212" s="130" t="s">
        <v>485</v>
      </c>
      <c r="B212" s="117" t="s">
        <v>72</v>
      </c>
      <c r="C212" s="121" t="s">
        <v>720</v>
      </c>
      <c r="D212" s="118" t="s">
        <v>719</v>
      </c>
      <c r="E212" s="148">
        <v>44222</v>
      </c>
      <c r="F212" s="131">
        <f t="shared" si="5"/>
        <v>44587</v>
      </c>
      <c r="G212" s="177"/>
      <c r="H212" s="209" t="s">
        <v>593</v>
      </c>
    </row>
    <row r="213" spans="1:8" ht="15" hidden="1" customHeight="1" x14ac:dyDescent="0.2">
      <c r="A213" s="133" t="s">
        <v>480</v>
      </c>
      <c r="B213" s="128" t="s">
        <v>721</v>
      </c>
      <c r="C213" s="127" t="s">
        <v>722</v>
      </c>
      <c r="D213" s="128" t="s">
        <v>719</v>
      </c>
      <c r="E213" s="15">
        <v>44222</v>
      </c>
      <c r="F213" s="131">
        <f t="shared" si="5"/>
        <v>44587</v>
      </c>
      <c r="G213" s="182"/>
      <c r="H213" s="209" t="s">
        <v>593</v>
      </c>
    </row>
    <row r="214" spans="1:8" ht="15" hidden="1" customHeight="1" x14ac:dyDescent="0.2">
      <c r="A214" s="133" t="s">
        <v>480</v>
      </c>
      <c r="B214" s="128" t="s">
        <v>265</v>
      </c>
      <c r="C214" s="127" t="s">
        <v>718</v>
      </c>
      <c r="D214" s="167" t="s">
        <v>719</v>
      </c>
      <c r="E214" s="15">
        <v>44222</v>
      </c>
      <c r="F214" s="131">
        <f t="shared" si="5"/>
        <v>44587</v>
      </c>
      <c r="G214" s="182"/>
      <c r="H214" s="209" t="s">
        <v>593</v>
      </c>
    </row>
    <row r="215" spans="1:8" ht="15" hidden="1" customHeight="1" x14ac:dyDescent="0.2">
      <c r="A215" s="134" t="s">
        <v>195</v>
      </c>
      <c r="B215" s="70" t="s">
        <v>228</v>
      </c>
      <c r="C215" s="69" t="s">
        <v>450</v>
      </c>
      <c r="D215" s="70" t="s">
        <v>475</v>
      </c>
      <c r="E215" s="68">
        <v>44224</v>
      </c>
      <c r="F215" s="75">
        <f t="shared" si="5"/>
        <v>44589</v>
      </c>
      <c r="G215" s="439"/>
      <c r="H215" s="209">
        <v>145</v>
      </c>
    </row>
    <row r="216" spans="1:8" ht="15" hidden="1" customHeight="1" x14ac:dyDescent="0.2">
      <c r="A216" s="213" t="s">
        <v>666</v>
      </c>
      <c r="B216" s="182" t="s">
        <v>667</v>
      </c>
      <c r="C216" s="123" t="s">
        <v>679</v>
      </c>
      <c r="D216" s="119" t="s">
        <v>475</v>
      </c>
      <c r="E216" s="203">
        <v>43863</v>
      </c>
      <c r="F216" s="129">
        <f>E216+730</f>
        <v>44593</v>
      </c>
      <c r="G216" s="177"/>
      <c r="H216" s="209">
        <v>135</v>
      </c>
    </row>
    <row r="217" spans="1:8" ht="15" customHeight="1" x14ac:dyDescent="0.2">
      <c r="A217" s="156" t="s">
        <v>192</v>
      </c>
      <c r="B217" s="165" t="s">
        <v>499</v>
      </c>
      <c r="C217" s="123" t="s">
        <v>500</v>
      </c>
      <c r="D217" s="123" t="s">
        <v>493</v>
      </c>
      <c r="E217" s="332">
        <v>44232</v>
      </c>
      <c r="F217" s="124">
        <f>E217+365</f>
        <v>44597</v>
      </c>
      <c r="G217" s="177"/>
      <c r="H217" s="209">
        <v>135</v>
      </c>
    </row>
    <row r="218" spans="1:8" ht="15" customHeight="1" x14ac:dyDescent="0.2">
      <c r="A218" s="130" t="s">
        <v>480</v>
      </c>
      <c r="B218" s="117" t="s">
        <v>121</v>
      </c>
      <c r="C218" s="288" t="s">
        <v>524</v>
      </c>
      <c r="D218" s="119" t="s">
        <v>493</v>
      </c>
      <c r="E218" s="148">
        <v>44232</v>
      </c>
      <c r="F218" s="120">
        <f>E218+365</f>
        <v>44597</v>
      </c>
      <c r="G218" s="291" t="s">
        <v>885</v>
      </c>
      <c r="H218" s="153">
        <v>135</v>
      </c>
    </row>
    <row r="219" spans="1:8" ht="15" customHeight="1" x14ac:dyDescent="0.2">
      <c r="A219" s="130" t="s">
        <v>192</v>
      </c>
      <c r="B219" s="119" t="s">
        <v>615</v>
      </c>
      <c r="C219" s="118" t="s">
        <v>650</v>
      </c>
      <c r="D219" s="119" t="s">
        <v>651</v>
      </c>
      <c r="E219" s="146">
        <v>44235</v>
      </c>
      <c r="F219" s="154">
        <f>E219+365</f>
        <v>44600</v>
      </c>
      <c r="G219" s="177"/>
      <c r="H219" s="153" t="s">
        <v>593</v>
      </c>
    </row>
    <row r="220" spans="1:8" ht="15" customHeight="1" x14ac:dyDescent="0.2">
      <c r="A220" s="133" t="s">
        <v>767</v>
      </c>
      <c r="B220" s="128" t="s">
        <v>768</v>
      </c>
      <c r="C220" s="127" t="s">
        <v>769</v>
      </c>
      <c r="D220" s="128" t="s">
        <v>333</v>
      </c>
      <c r="E220" s="68">
        <v>44237</v>
      </c>
      <c r="F220" s="124">
        <v>44602</v>
      </c>
      <c r="G220" s="178"/>
      <c r="H220" s="153">
        <v>135</v>
      </c>
    </row>
    <row r="221" spans="1:8" ht="15" hidden="1" customHeight="1" x14ac:dyDescent="0.2">
      <c r="A221" s="419" t="s">
        <v>485</v>
      </c>
      <c r="B221" s="423" t="s">
        <v>882</v>
      </c>
      <c r="C221" s="427" t="s">
        <v>883</v>
      </c>
      <c r="D221" s="427" t="s">
        <v>475</v>
      </c>
      <c r="E221" s="432">
        <v>44232</v>
      </c>
      <c r="F221" s="435">
        <f t="shared" ref="F221:F231" si="6">E221+365</f>
        <v>44597</v>
      </c>
      <c r="G221" s="441"/>
      <c r="H221" s="444"/>
    </row>
    <row r="222" spans="1:8" ht="15" hidden="1" customHeight="1" x14ac:dyDescent="0.2">
      <c r="A222" s="373" t="s">
        <v>195</v>
      </c>
      <c r="B222" s="380" t="s">
        <v>206</v>
      </c>
      <c r="C222" s="426" t="s">
        <v>205</v>
      </c>
      <c r="D222" s="380" t="s">
        <v>475</v>
      </c>
      <c r="E222" s="381">
        <v>44232</v>
      </c>
      <c r="F222" s="75">
        <f t="shared" si="6"/>
        <v>44597</v>
      </c>
      <c r="G222" s="376"/>
      <c r="H222" s="313">
        <v>145</v>
      </c>
    </row>
    <row r="223" spans="1:8" ht="15" customHeight="1" x14ac:dyDescent="0.2">
      <c r="A223" s="130" t="s">
        <v>192</v>
      </c>
      <c r="B223" s="119" t="s">
        <v>661</v>
      </c>
      <c r="C223" s="118" t="s">
        <v>613</v>
      </c>
      <c r="D223" s="119" t="s">
        <v>516</v>
      </c>
      <c r="E223" s="146">
        <v>44244</v>
      </c>
      <c r="F223" s="120">
        <f t="shared" si="6"/>
        <v>44609</v>
      </c>
      <c r="G223" s="180"/>
      <c r="H223" s="478" t="s">
        <v>593</v>
      </c>
    </row>
    <row r="224" spans="1:8" ht="15" customHeight="1" x14ac:dyDescent="0.2">
      <c r="A224" s="156" t="s">
        <v>192</v>
      </c>
      <c r="B224" s="122" t="s">
        <v>529</v>
      </c>
      <c r="C224" s="377" t="s">
        <v>612</v>
      </c>
      <c r="D224" s="377" t="s">
        <v>516</v>
      </c>
      <c r="E224" s="433">
        <v>44244</v>
      </c>
      <c r="F224" s="378">
        <f t="shared" si="6"/>
        <v>44609</v>
      </c>
      <c r="G224" s="443"/>
      <c r="H224" s="479" t="s">
        <v>593</v>
      </c>
    </row>
    <row r="225" spans="1:8" ht="15" hidden="1" customHeight="1" x14ac:dyDescent="0.2">
      <c r="A225" s="166" t="s">
        <v>192</v>
      </c>
      <c r="B225" s="169" t="s">
        <v>55</v>
      </c>
      <c r="C225" s="171" t="s">
        <v>497</v>
      </c>
      <c r="D225" s="126" t="s">
        <v>475</v>
      </c>
      <c r="E225" s="147">
        <v>44237</v>
      </c>
      <c r="F225" s="436">
        <f t="shared" si="6"/>
        <v>44602</v>
      </c>
      <c r="G225" s="180"/>
      <c r="H225" s="254">
        <v>135</v>
      </c>
    </row>
    <row r="226" spans="1:8" ht="15" hidden="1" customHeight="1" x14ac:dyDescent="0.2">
      <c r="A226" s="420" t="s">
        <v>194</v>
      </c>
      <c r="B226" s="424" t="s">
        <v>181</v>
      </c>
      <c r="C226" s="428">
        <v>189148</v>
      </c>
      <c r="D226" s="416" t="s">
        <v>475</v>
      </c>
      <c r="E226" s="15">
        <v>44242</v>
      </c>
      <c r="F226" s="437">
        <f t="shared" si="6"/>
        <v>44607</v>
      </c>
      <c r="G226" s="442"/>
      <c r="H226" s="412">
        <v>145</v>
      </c>
    </row>
    <row r="227" spans="1:8" ht="15" hidden="1" customHeight="1" x14ac:dyDescent="0.2">
      <c r="A227" s="421" t="s">
        <v>194</v>
      </c>
      <c r="B227" s="207" t="s">
        <v>715</v>
      </c>
      <c r="C227" s="429" t="s">
        <v>714</v>
      </c>
      <c r="D227" s="430" t="s">
        <v>475</v>
      </c>
      <c r="E227" s="266">
        <v>44243</v>
      </c>
      <c r="F227" s="131">
        <f t="shared" si="6"/>
        <v>44608</v>
      </c>
      <c r="G227" s="185"/>
      <c r="H227" s="215">
        <v>145</v>
      </c>
    </row>
    <row r="228" spans="1:8" ht="15" customHeight="1" x14ac:dyDescent="0.2">
      <c r="A228" s="133" t="s">
        <v>192</v>
      </c>
      <c r="B228" s="117" t="s">
        <v>614</v>
      </c>
      <c r="C228" s="121" t="s">
        <v>662</v>
      </c>
      <c r="D228" s="117" t="s">
        <v>516</v>
      </c>
      <c r="E228" s="148">
        <v>44244</v>
      </c>
      <c r="F228" s="124">
        <f t="shared" si="6"/>
        <v>44609</v>
      </c>
      <c r="G228" s="180"/>
      <c r="H228" s="330" t="s">
        <v>593</v>
      </c>
    </row>
    <row r="229" spans="1:8" ht="15" customHeight="1" x14ac:dyDescent="0.2">
      <c r="A229" s="130" t="s">
        <v>474</v>
      </c>
      <c r="B229" s="119" t="s">
        <v>473</v>
      </c>
      <c r="C229" s="118" t="s">
        <v>548</v>
      </c>
      <c r="D229" s="119" t="s">
        <v>576</v>
      </c>
      <c r="E229" s="146">
        <v>44253</v>
      </c>
      <c r="F229" s="75">
        <f t="shared" si="6"/>
        <v>44618</v>
      </c>
      <c r="G229" s="180"/>
      <c r="H229" s="209">
        <v>135</v>
      </c>
    </row>
    <row r="230" spans="1:8" ht="15" customHeight="1" x14ac:dyDescent="0.2">
      <c r="A230" s="130" t="s">
        <v>192</v>
      </c>
      <c r="B230" s="119" t="s">
        <v>688</v>
      </c>
      <c r="C230" s="118" t="s">
        <v>689</v>
      </c>
      <c r="D230" s="118" t="s">
        <v>576</v>
      </c>
      <c r="E230" s="146">
        <v>44256</v>
      </c>
      <c r="F230" s="210">
        <f t="shared" si="6"/>
        <v>44621</v>
      </c>
      <c r="G230" s="177"/>
      <c r="H230" s="209">
        <v>135</v>
      </c>
    </row>
    <row r="231" spans="1:8" ht="15" hidden="1" customHeight="1" x14ac:dyDescent="0.2">
      <c r="A231" s="130" t="s">
        <v>194</v>
      </c>
      <c r="B231" s="119" t="s">
        <v>567</v>
      </c>
      <c r="C231" s="118" t="s">
        <v>568</v>
      </c>
      <c r="D231" s="118" t="s">
        <v>475</v>
      </c>
      <c r="E231" s="146">
        <v>44249</v>
      </c>
      <c r="F231" s="210">
        <f t="shared" si="6"/>
        <v>44614</v>
      </c>
      <c r="G231" s="177"/>
      <c r="H231" s="209">
        <v>145</v>
      </c>
    </row>
    <row r="232" spans="1:8" ht="15" customHeight="1" x14ac:dyDescent="0.2">
      <c r="A232" s="130" t="s">
        <v>195</v>
      </c>
      <c r="B232" s="119" t="s">
        <v>73</v>
      </c>
      <c r="C232" s="118" t="s">
        <v>758</v>
      </c>
      <c r="D232" s="118" t="s">
        <v>493</v>
      </c>
      <c r="E232" s="146">
        <v>44260</v>
      </c>
      <c r="F232" s="210">
        <v>44625</v>
      </c>
      <c r="G232" s="180" t="s">
        <v>897</v>
      </c>
      <c r="H232" s="209">
        <v>135</v>
      </c>
    </row>
    <row r="233" spans="1:8" ht="15" customHeight="1" x14ac:dyDescent="0.2">
      <c r="A233" s="130" t="s">
        <v>192</v>
      </c>
      <c r="B233" s="119" t="s">
        <v>559</v>
      </c>
      <c r="C233" s="118" t="s">
        <v>560</v>
      </c>
      <c r="D233" s="119" t="s">
        <v>576</v>
      </c>
      <c r="E233" s="146">
        <v>44271</v>
      </c>
      <c r="F233" s="120">
        <f>E233+365</f>
        <v>44636</v>
      </c>
      <c r="G233" s="180"/>
      <c r="H233" s="209">
        <v>135</v>
      </c>
    </row>
    <row r="234" spans="1:8" ht="15" customHeight="1" x14ac:dyDescent="0.2">
      <c r="A234" s="156" t="s">
        <v>192</v>
      </c>
      <c r="B234" s="122" t="s">
        <v>150</v>
      </c>
      <c r="C234" s="123" t="s">
        <v>498</v>
      </c>
      <c r="D234" s="123" t="s">
        <v>576</v>
      </c>
      <c r="E234" s="147">
        <v>44271</v>
      </c>
      <c r="F234" s="276">
        <f>E234+365</f>
        <v>44636</v>
      </c>
      <c r="G234" s="177"/>
      <c r="H234" s="209">
        <v>135</v>
      </c>
    </row>
    <row r="235" spans="1:8" ht="15" customHeight="1" x14ac:dyDescent="0.2">
      <c r="A235" s="156" t="s">
        <v>192</v>
      </c>
      <c r="B235" s="122" t="s">
        <v>886</v>
      </c>
      <c r="C235" s="118" t="s">
        <v>887</v>
      </c>
      <c r="D235" s="118" t="s">
        <v>566</v>
      </c>
      <c r="E235" s="146">
        <v>44270</v>
      </c>
      <c r="F235" s="124">
        <v>44651</v>
      </c>
      <c r="G235" s="177"/>
      <c r="H235" s="209" t="s">
        <v>593</v>
      </c>
    </row>
    <row r="236" spans="1:8" ht="15" customHeight="1" x14ac:dyDescent="0.2">
      <c r="A236" s="133" t="s">
        <v>480</v>
      </c>
      <c r="B236" s="117" t="s">
        <v>893</v>
      </c>
      <c r="C236" s="474" t="s">
        <v>892</v>
      </c>
      <c r="D236" s="117" t="s">
        <v>651</v>
      </c>
      <c r="E236" s="477">
        <v>44293</v>
      </c>
      <c r="F236" s="154">
        <f>E236+365</f>
        <v>44658</v>
      </c>
      <c r="G236" s="291"/>
      <c r="H236" s="330" t="s">
        <v>593</v>
      </c>
    </row>
    <row r="237" spans="1:8" ht="15" customHeight="1" x14ac:dyDescent="0.2">
      <c r="A237" s="471" t="s">
        <v>485</v>
      </c>
      <c r="B237" s="472" t="s">
        <v>772</v>
      </c>
      <c r="C237" s="274" t="s">
        <v>776</v>
      </c>
      <c r="D237" s="475" t="s">
        <v>333</v>
      </c>
      <c r="E237" s="417">
        <v>44301</v>
      </c>
      <c r="F237" s="276">
        <f>E237+365</f>
        <v>44666</v>
      </c>
      <c r="G237" s="331"/>
      <c r="H237" s="215">
        <v>135</v>
      </c>
    </row>
    <row r="238" spans="1:8" ht="15" customHeight="1" x14ac:dyDescent="0.2">
      <c r="A238" s="133" t="s">
        <v>485</v>
      </c>
      <c r="B238" s="117" t="s">
        <v>905</v>
      </c>
      <c r="C238" s="256" t="s">
        <v>906</v>
      </c>
      <c r="D238" s="476" t="s">
        <v>493</v>
      </c>
      <c r="E238" s="266">
        <v>44307</v>
      </c>
      <c r="F238" s="120">
        <f>E238+365</f>
        <v>44672</v>
      </c>
      <c r="G238" s="185"/>
      <c r="H238" s="153">
        <v>145</v>
      </c>
    </row>
    <row r="239" spans="1:8" ht="15" hidden="1" customHeight="1" x14ac:dyDescent="0.2">
      <c r="A239" s="134" t="s">
        <v>485</v>
      </c>
      <c r="B239" s="117" t="s">
        <v>73</v>
      </c>
      <c r="C239" s="121">
        <v>411</v>
      </c>
      <c r="D239" s="125" t="s">
        <v>475</v>
      </c>
      <c r="E239" s="148">
        <v>44298</v>
      </c>
      <c r="F239" s="120">
        <v>44663</v>
      </c>
      <c r="G239" s="180"/>
      <c r="H239" s="153">
        <v>135</v>
      </c>
    </row>
    <row r="240" spans="1:8" ht="15" hidden="1" customHeight="1" x14ac:dyDescent="0.2">
      <c r="A240" s="133" t="s">
        <v>480</v>
      </c>
      <c r="B240" s="117" t="s">
        <v>617</v>
      </c>
      <c r="C240" s="121" t="s">
        <v>618</v>
      </c>
      <c r="D240" s="117" t="s">
        <v>475</v>
      </c>
      <c r="E240" s="148">
        <v>44300</v>
      </c>
      <c r="F240" s="120">
        <f t="shared" ref="F240:F252" si="7">E240+365</f>
        <v>44665</v>
      </c>
      <c r="G240" s="177"/>
      <c r="H240" s="153">
        <v>135</v>
      </c>
    </row>
    <row r="241" spans="1:8" ht="15" hidden="1" customHeight="1" x14ac:dyDescent="0.2">
      <c r="A241" s="133" t="s">
        <v>192</v>
      </c>
      <c r="B241" s="119" t="s">
        <v>503</v>
      </c>
      <c r="C241" s="118" t="s">
        <v>504</v>
      </c>
      <c r="D241" s="119" t="s">
        <v>482</v>
      </c>
      <c r="E241" s="148">
        <v>44300</v>
      </c>
      <c r="F241" s="120">
        <f t="shared" si="7"/>
        <v>44665</v>
      </c>
      <c r="G241" s="180"/>
      <c r="H241" s="153" t="s">
        <v>593</v>
      </c>
    </row>
    <row r="242" spans="1:8" ht="15" hidden="1" customHeight="1" x14ac:dyDescent="0.2">
      <c r="A242" s="315" t="s">
        <v>666</v>
      </c>
      <c r="B242" s="301" t="s">
        <v>667</v>
      </c>
      <c r="C242" s="211" t="s">
        <v>675</v>
      </c>
      <c r="D242" s="219" t="s">
        <v>475</v>
      </c>
      <c r="E242" s="305">
        <v>44300</v>
      </c>
      <c r="F242" s="210">
        <f t="shared" si="7"/>
        <v>44665</v>
      </c>
      <c r="G242" s="331"/>
      <c r="H242" s="215">
        <v>135</v>
      </c>
    </row>
    <row r="243" spans="1:8" ht="15" hidden="1" customHeight="1" x14ac:dyDescent="0.2">
      <c r="A243" s="130" t="s">
        <v>474</v>
      </c>
      <c r="B243" s="119" t="s">
        <v>634</v>
      </c>
      <c r="C243" s="118" t="s">
        <v>635</v>
      </c>
      <c r="D243" s="119" t="s">
        <v>475</v>
      </c>
      <c r="E243" s="146">
        <v>44300</v>
      </c>
      <c r="F243" s="75">
        <f t="shared" si="7"/>
        <v>44665</v>
      </c>
      <c r="G243" s="180"/>
      <c r="H243" s="209">
        <v>135</v>
      </c>
    </row>
    <row r="244" spans="1:8" ht="15" hidden="1" customHeight="1" x14ac:dyDescent="0.2">
      <c r="A244" s="166" t="s">
        <v>485</v>
      </c>
      <c r="B244" s="122" t="s">
        <v>328</v>
      </c>
      <c r="C244" s="123" t="s">
        <v>364</v>
      </c>
      <c r="D244" s="126" t="s">
        <v>297</v>
      </c>
      <c r="E244" s="147">
        <v>44300</v>
      </c>
      <c r="F244" s="333">
        <f t="shared" si="7"/>
        <v>44665</v>
      </c>
      <c r="G244" s="180"/>
      <c r="H244" s="215" t="s">
        <v>593</v>
      </c>
    </row>
    <row r="245" spans="1:8" ht="15" hidden="1" customHeight="1" x14ac:dyDescent="0.2">
      <c r="A245" s="278" t="s">
        <v>480</v>
      </c>
      <c r="B245" s="374" t="s">
        <v>161</v>
      </c>
      <c r="C245" s="256" t="s">
        <v>641</v>
      </c>
      <c r="D245" s="219" t="s">
        <v>143</v>
      </c>
      <c r="E245" s="266">
        <v>44300</v>
      </c>
      <c r="F245" s="276">
        <f t="shared" si="7"/>
        <v>44665</v>
      </c>
      <c r="G245" s="185"/>
      <c r="H245" s="215">
        <v>135</v>
      </c>
    </row>
    <row r="246" spans="1:8" ht="15" hidden="1" customHeight="1" x14ac:dyDescent="0.2">
      <c r="A246" s="134" t="s">
        <v>485</v>
      </c>
      <c r="B246" s="117" t="s">
        <v>138</v>
      </c>
      <c r="C246" s="121">
        <v>53550707</v>
      </c>
      <c r="D246" s="117" t="s">
        <v>390</v>
      </c>
      <c r="E246" s="148">
        <v>44300</v>
      </c>
      <c r="F246" s="120">
        <f t="shared" si="7"/>
        <v>44665</v>
      </c>
      <c r="G246" s="180"/>
      <c r="H246" s="153">
        <v>135</v>
      </c>
    </row>
    <row r="247" spans="1:8" ht="15" hidden="1" customHeight="1" x14ac:dyDescent="0.2">
      <c r="A247" s="130" t="s">
        <v>480</v>
      </c>
      <c r="B247" s="117" t="s">
        <v>134</v>
      </c>
      <c r="C247" s="118" t="s">
        <v>505</v>
      </c>
      <c r="D247" s="119" t="s">
        <v>390</v>
      </c>
      <c r="E247" s="148">
        <v>44300</v>
      </c>
      <c r="F247" s="124">
        <f t="shared" si="7"/>
        <v>44665</v>
      </c>
      <c r="G247" s="180"/>
      <c r="H247" s="153">
        <v>135</v>
      </c>
    </row>
    <row r="248" spans="1:8" ht="15" hidden="1" customHeight="1" x14ac:dyDescent="0.2">
      <c r="A248" s="130" t="s">
        <v>479</v>
      </c>
      <c r="B248" s="119" t="s">
        <v>590</v>
      </c>
      <c r="C248" s="118" t="s">
        <v>591</v>
      </c>
      <c r="D248" s="132" t="s">
        <v>894</v>
      </c>
      <c r="E248" s="146">
        <v>44300</v>
      </c>
      <c r="F248" s="129">
        <f t="shared" si="7"/>
        <v>44665</v>
      </c>
      <c r="G248" s="180"/>
      <c r="H248" s="153" t="s">
        <v>593</v>
      </c>
    </row>
    <row r="249" spans="1:8" ht="15" hidden="1" customHeight="1" x14ac:dyDescent="0.2">
      <c r="A249" s="133" t="s">
        <v>479</v>
      </c>
      <c r="B249" s="128" t="s">
        <v>47</v>
      </c>
      <c r="C249" s="127" t="s">
        <v>180</v>
      </c>
      <c r="D249" s="167" t="s">
        <v>390</v>
      </c>
      <c r="E249" s="15">
        <v>44300</v>
      </c>
      <c r="F249" s="129">
        <f t="shared" si="7"/>
        <v>44665</v>
      </c>
      <c r="G249" s="178"/>
      <c r="H249" s="153">
        <v>135</v>
      </c>
    </row>
    <row r="250" spans="1:8" ht="15" hidden="1" customHeight="1" x14ac:dyDescent="0.2">
      <c r="A250" s="130" t="s">
        <v>480</v>
      </c>
      <c r="B250" s="119" t="s">
        <v>507</v>
      </c>
      <c r="C250" s="118" t="s">
        <v>508</v>
      </c>
      <c r="D250" s="118" t="s">
        <v>475</v>
      </c>
      <c r="E250" s="146">
        <v>44300</v>
      </c>
      <c r="F250" s="124">
        <f t="shared" si="7"/>
        <v>44665</v>
      </c>
      <c r="G250" s="180"/>
      <c r="H250" s="153">
        <v>145</v>
      </c>
    </row>
    <row r="251" spans="1:8" ht="15" hidden="1" customHeight="1" x14ac:dyDescent="0.2">
      <c r="A251" s="130" t="s">
        <v>480</v>
      </c>
      <c r="B251" s="117" t="s">
        <v>74</v>
      </c>
      <c r="C251" s="121" t="s">
        <v>210</v>
      </c>
      <c r="D251" s="119" t="s">
        <v>482</v>
      </c>
      <c r="E251" s="148">
        <v>44300</v>
      </c>
      <c r="F251" s="124">
        <f t="shared" si="7"/>
        <v>44665</v>
      </c>
      <c r="G251" s="177"/>
      <c r="H251" s="153" t="s">
        <v>593</v>
      </c>
    </row>
    <row r="252" spans="1:8" ht="15" hidden="1" customHeight="1" x14ac:dyDescent="0.2">
      <c r="A252" s="130" t="s">
        <v>480</v>
      </c>
      <c r="B252" s="119" t="s">
        <v>895</v>
      </c>
      <c r="C252" s="118" t="s">
        <v>896</v>
      </c>
      <c r="D252" s="119" t="s">
        <v>878</v>
      </c>
      <c r="E252" s="146">
        <v>44300</v>
      </c>
      <c r="F252" s="129">
        <f t="shared" si="7"/>
        <v>44665</v>
      </c>
      <c r="G252" s="177"/>
      <c r="H252" s="153" t="s">
        <v>826</v>
      </c>
    </row>
    <row r="253" spans="1:8" ht="15" customHeight="1" x14ac:dyDescent="0.2">
      <c r="A253" s="156" t="s">
        <v>485</v>
      </c>
      <c r="B253" s="122" t="s">
        <v>770</v>
      </c>
      <c r="C253" s="118" t="s">
        <v>771</v>
      </c>
      <c r="D253" s="118" t="s">
        <v>333</v>
      </c>
      <c r="E253" s="146">
        <v>44307</v>
      </c>
      <c r="F253" s="124">
        <v>44672</v>
      </c>
      <c r="G253" s="180"/>
      <c r="H253" s="153">
        <v>135</v>
      </c>
    </row>
    <row r="254" spans="1:8" ht="15" hidden="1" customHeight="1" x14ac:dyDescent="0.2">
      <c r="A254" s="130" t="s">
        <v>480</v>
      </c>
      <c r="B254" s="119" t="s">
        <v>600</v>
      </c>
      <c r="C254" s="118" t="s">
        <v>601</v>
      </c>
      <c r="D254" s="119" t="s">
        <v>475</v>
      </c>
      <c r="E254" s="148">
        <v>44301</v>
      </c>
      <c r="F254" s="120">
        <f t="shared" ref="F254:F261" si="8">E254+365</f>
        <v>44666</v>
      </c>
      <c r="G254" s="178"/>
      <c r="H254" s="153">
        <v>135</v>
      </c>
    </row>
    <row r="255" spans="1:8" ht="15" customHeight="1" x14ac:dyDescent="0.2">
      <c r="A255" s="278" t="s">
        <v>192</v>
      </c>
      <c r="B255" s="219" t="s">
        <v>661</v>
      </c>
      <c r="C255" s="211" t="s">
        <v>616</v>
      </c>
      <c r="D255" s="219" t="s">
        <v>516</v>
      </c>
      <c r="E255" s="264">
        <v>44319</v>
      </c>
      <c r="F255" s="120">
        <f t="shared" si="8"/>
        <v>44684</v>
      </c>
      <c r="G255" s="331"/>
      <c r="H255" s="186" t="s">
        <v>593</v>
      </c>
    </row>
    <row r="256" spans="1:8" ht="15" hidden="1" customHeight="1" x14ac:dyDescent="0.2">
      <c r="A256" s="181" t="s">
        <v>192</v>
      </c>
      <c r="B256" s="132" t="s">
        <v>55</v>
      </c>
      <c r="C256" s="123" t="s">
        <v>325</v>
      </c>
      <c r="D256" s="123" t="s">
        <v>475</v>
      </c>
      <c r="E256" s="417">
        <v>44308</v>
      </c>
      <c r="F256" s="120">
        <f t="shared" si="8"/>
        <v>44673</v>
      </c>
      <c r="G256" s="180"/>
      <c r="H256" s="153">
        <v>135</v>
      </c>
    </row>
    <row r="257" spans="1:8" ht="15" hidden="1" customHeight="1" x14ac:dyDescent="0.2">
      <c r="A257" s="278" t="s">
        <v>480</v>
      </c>
      <c r="B257" s="219" t="s">
        <v>898</v>
      </c>
      <c r="C257" s="211" t="s">
        <v>899</v>
      </c>
      <c r="D257" s="118" t="s">
        <v>900</v>
      </c>
      <c r="E257" s="264">
        <v>44314</v>
      </c>
      <c r="F257" s="129">
        <f t="shared" si="8"/>
        <v>44679</v>
      </c>
      <c r="G257" s="185"/>
      <c r="H257" s="153" t="s">
        <v>593</v>
      </c>
    </row>
    <row r="258" spans="1:8" ht="15" hidden="1" customHeight="1" x14ac:dyDescent="0.2">
      <c r="A258" s="130" t="s">
        <v>485</v>
      </c>
      <c r="B258" s="119" t="s">
        <v>589</v>
      </c>
      <c r="C258" s="118" t="s">
        <v>901</v>
      </c>
      <c r="D258" s="118" t="s">
        <v>900</v>
      </c>
      <c r="E258" s="146">
        <v>44314</v>
      </c>
      <c r="F258" s="129">
        <f t="shared" si="8"/>
        <v>44679</v>
      </c>
      <c r="G258" s="177"/>
      <c r="H258" s="151" t="s">
        <v>593</v>
      </c>
    </row>
    <row r="259" spans="1:8" ht="15" hidden="1" customHeight="1" x14ac:dyDescent="0.2">
      <c r="A259" s="278" t="s">
        <v>192</v>
      </c>
      <c r="B259" s="219" t="s">
        <v>902</v>
      </c>
      <c r="C259" s="211" t="s">
        <v>903</v>
      </c>
      <c r="D259" s="118" t="s">
        <v>900</v>
      </c>
      <c r="E259" s="264">
        <v>44314</v>
      </c>
      <c r="F259" s="129">
        <f t="shared" si="8"/>
        <v>44679</v>
      </c>
      <c r="G259" s="185"/>
      <c r="H259" s="153" t="s">
        <v>593</v>
      </c>
    </row>
    <row r="260" spans="1:8" ht="15" customHeight="1" x14ac:dyDescent="0.2">
      <c r="A260" s="133" t="s">
        <v>192</v>
      </c>
      <c r="B260" s="117" t="s">
        <v>615</v>
      </c>
      <c r="C260" s="121" t="s">
        <v>514</v>
      </c>
      <c r="D260" s="117" t="s">
        <v>516</v>
      </c>
      <c r="E260" s="148">
        <v>44319</v>
      </c>
      <c r="F260" s="120">
        <f t="shared" si="8"/>
        <v>44684</v>
      </c>
      <c r="G260" s="180"/>
      <c r="H260" s="186" t="s">
        <v>593</v>
      </c>
    </row>
    <row r="261" spans="1:8" ht="15" customHeight="1" x14ac:dyDescent="0.2">
      <c r="A261" s="130" t="s">
        <v>480</v>
      </c>
      <c r="B261" s="119" t="s">
        <v>908</v>
      </c>
      <c r="C261" s="118" t="s">
        <v>909</v>
      </c>
      <c r="D261" s="119" t="s">
        <v>493</v>
      </c>
      <c r="E261" s="146">
        <v>44323</v>
      </c>
      <c r="F261" s="129">
        <f t="shared" si="8"/>
        <v>44688</v>
      </c>
      <c r="G261" s="177"/>
      <c r="H261" s="153">
        <v>145</v>
      </c>
    </row>
    <row r="262" spans="1:8" ht="15" hidden="1" customHeight="1" x14ac:dyDescent="0.2">
      <c r="A262" s="213" t="s">
        <v>666</v>
      </c>
      <c r="B262" s="182" t="s">
        <v>667</v>
      </c>
      <c r="C262" s="121" t="s">
        <v>671</v>
      </c>
      <c r="D262" s="119" t="s">
        <v>475</v>
      </c>
      <c r="E262" s="203">
        <v>43958</v>
      </c>
      <c r="F262" s="129">
        <f t="shared" ref="F262:F268" si="9">E262+730</f>
        <v>44688</v>
      </c>
      <c r="G262" s="177"/>
      <c r="H262" s="153">
        <v>135</v>
      </c>
    </row>
    <row r="263" spans="1:8" ht="15" hidden="1" customHeight="1" x14ac:dyDescent="0.2">
      <c r="A263" s="315" t="s">
        <v>666</v>
      </c>
      <c r="B263" s="301" t="s">
        <v>667</v>
      </c>
      <c r="C263" s="256" t="s">
        <v>670</v>
      </c>
      <c r="D263" s="219" t="s">
        <v>475</v>
      </c>
      <c r="E263" s="305">
        <v>43958</v>
      </c>
      <c r="F263" s="129">
        <f t="shared" si="9"/>
        <v>44688</v>
      </c>
      <c r="G263" s="185"/>
      <c r="H263" s="153">
        <v>135</v>
      </c>
    </row>
    <row r="264" spans="1:8" ht="15" hidden="1" customHeight="1" x14ac:dyDescent="0.2">
      <c r="A264" s="213" t="s">
        <v>666</v>
      </c>
      <c r="B264" s="182" t="s">
        <v>667</v>
      </c>
      <c r="C264" s="121" t="s">
        <v>669</v>
      </c>
      <c r="D264" s="119" t="s">
        <v>475</v>
      </c>
      <c r="E264" s="203">
        <v>43958</v>
      </c>
      <c r="F264" s="129">
        <f t="shared" si="9"/>
        <v>44688</v>
      </c>
      <c r="G264" s="177"/>
      <c r="H264" s="153">
        <v>135</v>
      </c>
    </row>
    <row r="265" spans="1:8" ht="15" hidden="1" customHeight="1" x14ac:dyDescent="0.2">
      <c r="A265" s="315" t="s">
        <v>666</v>
      </c>
      <c r="B265" s="301" t="s">
        <v>667</v>
      </c>
      <c r="C265" s="274" t="s">
        <v>677</v>
      </c>
      <c r="D265" s="219" t="s">
        <v>475</v>
      </c>
      <c r="E265" s="305">
        <v>43958</v>
      </c>
      <c r="F265" s="129">
        <f t="shared" si="9"/>
        <v>44688</v>
      </c>
      <c r="G265" s="185"/>
      <c r="H265" s="153">
        <v>135</v>
      </c>
    </row>
    <row r="266" spans="1:8" ht="15" hidden="1" customHeight="1" x14ac:dyDescent="0.2">
      <c r="A266" s="213" t="s">
        <v>666</v>
      </c>
      <c r="B266" s="182" t="s">
        <v>667</v>
      </c>
      <c r="C266" s="123" t="s">
        <v>678</v>
      </c>
      <c r="D266" s="119" t="s">
        <v>475</v>
      </c>
      <c r="E266" s="203">
        <v>43958</v>
      </c>
      <c r="F266" s="129">
        <f t="shared" si="9"/>
        <v>44688</v>
      </c>
      <c r="G266" s="177"/>
      <c r="H266" s="153">
        <v>135</v>
      </c>
    </row>
    <row r="267" spans="1:8" ht="15" hidden="1" customHeight="1" x14ac:dyDescent="0.2">
      <c r="A267" s="213" t="s">
        <v>666</v>
      </c>
      <c r="B267" s="182" t="s">
        <v>667</v>
      </c>
      <c r="C267" s="202" t="s">
        <v>668</v>
      </c>
      <c r="D267" s="119" t="s">
        <v>475</v>
      </c>
      <c r="E267" s="203">
        <v>43958</v>
      </c>
      <c r="F267" s="129">
        <f t="shared" si="9"/>
        <v>44688</v>
      </c>
      <c r="G267" s="182"/>
      <c r="H267" s="153">
        <v>135</v>
      </c>
    </row>
    <row r="268" spans="1:8" ht="15" hidden="1" customHeight="1" x14ac:dyDescent="0.2">
      <c r="A268" s="315" t="s">
        <v>666</v>
      </c>
      <c r="B268" s="301" t="s">
        <v>667</v>
      </c>
      <c r="C268" s="256" t="s">
        <v>673</v>
      </c>
      <c r="D268" s="219" t="s">
        <v>475</v>
      </c>
      <c r="E268" s="305">
        <v>44083</v>
      </c>
      <c r="F268" s="129">
        <f t="shared" si="9"/>
        <v>44813</v>
      </c>
      <c r="G268" s="185"/>
      <c r="H268" s="153">
        <v>135</v>
      </c>
    </row>
    <row r="269" spans="1:8" ht="15" customHeight="1" x14ac:dyDescent="0.2">
      <c r="A269" s="130" t="s">
        <v>485</v>
      </c>
      <c r="B269" s="119" t="s">
        <v>539</v>
      </c>
      <c r="C269" s="118" t="s">
        <v>541</v>
      </c>
      <c r="D269" s="118" t="s">
        <v>493</v>
      </c>
      <c r="E269" s="146">
        <v>44327</v>
      </c>
      <c r="F269" s="120">
        <f>E269+365</f>
        <v>44692</v>
      </c>
      <c r="G269" s="180"/>
      <c r="H269" s="153">
        <v>135</v>
      </c>
    </row>
    <row r="270" spans="1:8" ht="15" customHeight="1" x14ac:dyDescent="0.2">
      <c r="A270" s="130" t="s">
        <v>479</v>
      </c>
      <c r="B270" s="119" t="s">
        <v>542</v>
      </c>
      <c r="C270" s="118" t="s">
        <v>543</v>
      </c>
      <c r="D270" s="211" t="s">
        <v>493</v>
      </c>
      <c r="E270" s="146">
        <v>44292</v>
      </c>
      <c r="F270" s="120">
        <f>E270+730</f>
        <v>45022</v>
      </c>
      <c r="G270" s="404"/>
      <c r="H270" s="153">
        <v>135</v>
      </c>
    </row>
    <row r="271" spans="1:8" ht="15" hidden="1" customHeight="1" x14ac:dyDescent="0.2">
      <c r="A271" s="277" t="s">
        <v>194</v>
      </c>
      <c r="B271" s="410" t="s">
        <v>97</v>
      </c>
      <c r="C271" s="403" t="s">
        <v>98</v>
      </c>
      <c r="D271" s="380" t="s">
        <v>475</v>
      </c>
      <c r="E271" s="62">
        <v>43337</v>
      </c>
      <c r="F271" s="129">
        <f>E271+1826</f>
        <v>45163</v>
      </c>
      <c r="G271" s="301"/>
      <c r="H271" s="153">
        <v>145</v>
      </c>
    </row>
  </sheetData>
  <sheetProtection selectLockedCells="1"/>
  <sortState xmlns:xlrd2="http://schemas.microsoft.com/office/spreadsheetml/2017/richdata2" ref="A5:G20">
    <sortCondition ref="F5"/>
  </sortState>
  <mergeCells count="1">
    <mergeCell ref="B2:C2"/>
  </mergeCells>
  <phoneticPr fontId="3" type="noConversion"/>
  <conditionalFormatting sqref="F191 F169:F176 F195:F220 F24:F88 F98:F161 F247:F271">
    <cfRule type="cellIs" dxfId="192" priority="98" stopIfTrue="1" operator="lessThan">
      <formula>EOMONTH(TODAY(),-1)</formula>
    </cfRule>
    <cfRule type="timePeriod" dxfId="191" priority="99" timePeriod="thisMonth">
      <formula>AND(MONTH(F24)=MONTH(TODAY()),YEAR(F24)=YEAR(TODAY()))</formula>
    </cfRule>
    <cfRule type="cellIs" dxfId="190" priority="100" operator="lessThanOrEqual">
      <formula>$A$2+60</formula>
    </cfRule>
  </conditionalFormatting>
  <conditionalFormatting sqref="F162:F168 F243 F238:F241 F246">
    <cfRule type="cellIs" dxfId="189" priority="95" stopIfTrue="1" operator="lessThan">
      <formula>EOMONTH(TODAY(),-1)</formula>
    </cfRule>
    <cfRule type="timePeriod" dxfId="188" priority="96" timePeriod="thisMonth">
      <formula>AND(MONTH(F162)=MONTH(TODAY()),YEAR(F162)=YEAR(TODAY()))</formula>
    </cfRule>
    <cfRule type="cellIs" dxfId="187" priority="97" operator="lessThanOrEqual">
      <formula>$A$2+60</formula>
    </cfRule>
  </conditionalFormatting>
  <conditionalFormatting sqref="F5:F20">
    <cfRule type="cellIs" dxfId="186" priority="92" stopIfTrue="1" operator="lessThan">
      <formula>EOMONTH(TODAY(),-1)</formula>
    </cfRule>
    <cfRule type="timePeriod" dxfId="185" priority="93" timePeriod="thisMonth">
      <formula>AND(MONTH(F5)=MONTH(TODAY()),YEAR(F5)=YEAR(TODAY()))</formula>
    </cfRule>
    <cfRule type="cellIs" dxfId="184" priority="94" operator="lessThanOrEqual">
      <formula>$A$2+305</formula>
    </cfRule>
  </conditionalFormatting>
  <conditionalFormatting sqref="F89:F97 F177:F181 F185">
    <cfRule type="cellIs" dxfId="183" priority="80" stopIfTrue="1" operator="lessThan">
      <formula>EOMONTH(TODAY(),-1)</formula>
    </cfRule>
    <cfRule type="timePeriod" dxfId="182" priority="81" timePeriod="thisMonth">
      <formula>AND(MONTH(F89)=MONTH(TODAY()),YEAR(F89)=YEAR(TODAY()))</formula>
    </cfRule>
    <cfRule type="cellIs" dxfId="181" priority="82" operator="lessThanOrEqual">
      <formula>$A$2+60</formula>
    </cfRule>
  </conditionalFormatting>
  <conditionalFormatting sqref="F182:F184 F192:F194 F186:F190">
    <cfRule type="cellIs" dxfId="180" priority="59" stopIfTrue="1" operator="lessThan">
      <formula>EOMONTH(TODAY(),-1)</formula>
    </cfRule>
    <cfRule type="timePeriod" dxfId="179" priority="60" timePeriod="thisMonth">
      <formula>AND(MONTH(F182)=MONTH(TODAY()),YEAR(F182)=YEAR(TODAY()))</formula>
    </cfRule>
    <cfRule type="cellIs" dxfId="178" priority="61" operator="lessThanOrEqual">
      <formula>$A$2+60</formula>
    </cfRule>
  </conditionalFormatting>
  <conditionalFormatting sqref="F236:F237">
    <cfRule type="cellIs" dxfId="177" priority="47" stopIfTrue="1" operator="lessThan">
      <formula>EOMONTH(TODAY(),-1)</formula>
    </cfRule>
    <cfRule type="timePeriod" dxfId="176" priority="48" timePeriod="thisMonth">
      <formula>AND(MONTH(F236)=MONTH(TODAY()),YEAR(F236)=YEAR(TODAY()))</formula>
    </cfRule>
    <cfRule type="cellIs" dxfId="175" priority="49" operator="lessThanOrEqual">
      <formula>$A$2+60</formula>
    </cfRule>
  </conditionalFormatting>
  <conditionalFormatting sqref="F230:F232 F234">
    <cfRule type="cellIs" dxfId="174" priority="44" stopIfTrue="1" operator="lessThan">
      <formula>EOMONTH(TODAY(),-1)</formula>
    </cfRule>
    <cfRule type="timePeriod" dxfId="173" priority="45" timePeriod="thisMonth">
      <formula>AND(MONTH(F230)=MONTH(TODAY()),YEAR(F230)=YEAR(TODAY()))</formula>
    </cfRule>
    <cfRule type="cellIs" dxfId="172" priority="46" operator="lessThanOrEqual">
      <formula>$A$2+60</formula>
    </cfRule>
  </conditionalFormatting>
  <conditionalFormatting sqref="F225:F226">
    <cfRule type="cellIs" dxfId="171" priority="38" stopIfTrue="1" operator="lessThan">
      <formula>EOMONTH(TODAY(),-1)</formula>
    </cfRule>
    <cfRule type="timePeriod" dxfId="170" priority="39" timePeriod="thisMonth">
      <formula>AND(MONTH(F225)=MONTH(TODAY()),YEAR(F225)=YEAR(TODAY()))</formula>
    </cfRule>
    <cfRule type="cellIs" dxfId="169" priority="40" operator="lessThanOrEqual">
      <formula>$A$2+60</formula>
    </cfRule>
  </conditionalFormatting>
  <conditionalFormatting sqref="F242">
    <cfRule type="cellIs" dxfId="168" priority="35" stopIfTrue="1" operator="lessThan">
      <formula>EOMONTH(TODAY(),-1)</formula>
    </cfRule>
    <cfRule type="timePeriod" dxfId="167" priority="36" timePeriod="thisMonth">
      <formula>AND(MONTH(F242)=MONTH(TODAY()),YEAR(F242)=YEAR(TODAY()))</formula>
    </cfRule>
    <cfRule type="cellIs" dxfId="166" priority="37" operator="lessThanOrEqual">
      <formula>$A$2+60</formula>
    </cfRule>
  </conditionalFormatting>
  <conditionalFormatting sqref="F221">
    <cfRule type="cellIs" dxfId="165" priority="32" stopIfTrue="1" operator="lessThan">
      <formula>EOMONTH(TODAY(),-1)</formula>
    </cfRule>
    <cfRule type="timePeriod" dxfId="164" priority="33" timePeriod="thisMonth">
      <formula>AND(MONTH(F221)=MONTH(TODAY()),YEAR(F221)=YEAR(TODAY()))</formula>
    </cfRule>
    <cfRule type="cellIs" dxfId="163" priority="34" operator="lessThanOrEqual">
      <formula>$A$2+60</formula>
    </cfRule>
  </conditionalFormatting>
  <conditionalFormatting sqref="F222:F224 F227:F229">
    <cfRule type="cellIs" dxfId="162" priority="29" stopIfTrue="1" operator="lessThan">
      <formula>EOMONTH(TODAY(),-1)</formula>
    </cfRule>
    <cfRule type="timePeriod" dxfId="161" priority="30" timePeriod="thisMonth">
      <formula>AND(MONTH(F222)=MONTH(TODAY()),YEAR(F222)=YEAR(TODAY()))</formula>
    </cfRule>
    <cfRule type="cellIs" dxfId="160" priority="31" operator="lessThanOrEqual">
      <formula>$A$2+60</formula>
    </cfRule>
  </conditionalFormatting>
  <conditionalFormatting sqref="F233 F235">
    <cfRule type="cellIs" dxfId="159" priority="26" stopIfTrue="1" operator="lessThan">
      <formula>EOMONTH(TODAY(),-1)</formula>
    </cfRule>
    <cfRule type="timePeriod" dxfId="158" priority="27" timePeriod="thisMonth">
      <formula>AND(MONTH(F233)=MONTH(TODAY()),YEAR(F233)=YEAR(TODAY()))</formula>
    </cfRule>
    <cfRule type="cellIs" dxfId="157" priority="28" operator="lessThanOrEqual">
      <formula>$A$2+60</formula>
    </cfRule>
  </conditionalFormatting>
  <conditionalFormatting sqref="F245">
    <cfRule type="cellIs" dxfId="156" priority="23" stopIfTrue="1" operator="lessThan">
      <formula>EOMONTH(TODAY(),-1)</formula>
    </cfRule>
    <cfRule type="timePeriod" dxfId="155" priority="24" timePeriod="thisMonth">
      <formula>AND(MONTH(F245)=MONTH(TODAY()),YEAR(F245)=YEAR(TODAY()))</formula>
    </cfRule>
    <cfRule type="cellIs" dxfId="154" priority="25" operator="lessThanOrEqual">
      <formula>$A$2+60</formula>
    </cfRule>
  </conditionalFormatting>
  <conditionalFormatting sqref="F23">
    <cfRule type="cellIs" dxfId="153" priority="20" stopIfTrue="1" operator="lessThan">
      <formula>EOMONTH(TODAY(),-1)</formula>
    </cfRule>
    <cfRule type="timePeriod" dxfId="152" priority="21" timePeriod="thisMonth">
      <formula>AND(MONTH(F23)=MONTH(TODAY()),YEAR(F23)=YEAR(TODAY()))</formula>
    </cfRule>
    <cfRule type="cellIs" dxfId="151" priority="22" operator="lessThanOrEqual">
      <formula>$A$2+60</formula>
    </cfRule>
  </conditionalFormatting>
  <conditionalFormatting sqref="F22">
    <cfRule type="cellIs" dxfId="150" priority="17" stopIfTrue="1" operator="lessThan">
      <formula>EOMONTH(TODAY(),-1)</formula>
    </cfRule>
    <cfRule type="timePeriod" dxfId="149" priority="18" timePeriod="thisMonth">
      <formula>AND(MONTH(F22)=MONTH(TODAY()),YEAR(F22)=YEAR(TODAY()))</formula>
    </cfRule>
    <cfRule type="cellIs" dxfId="148" priority="19" operator="lessThanOrEqual">
      <formula>$A$2+60</formula>
    </cfRule>
  </conditionalFormatting>
  <conditionalFormatting sqref="F21">
    <cfRule type="cellIs" dxfId="147" priority="14" stopIfTrue="1" operator="lessThan">
      <formula>EOMONTH(TODAY(),-1)</formula>
    </cfRule>
    <cfRule type="timePeriod" dxfId="146" priority="15" timePeriod="thisMonth">
      <formula>AND(MONTH(F21)=MONTH(TODAY()),YEAR(F21)=YEAR(TODAY()))</formula>
    </cfRule>
    <cfRule type="cellIs" dxfId="145" priority="16" operator="lessThanOrEqual">
      <formula>$A$2+60</formula>
    </cfRule>
  </conditionalFormatting>
  <conditionalFormatting sqref="C49:C1048576 C1:C46">
    <cfRule type="duplicateValues" dxfId="144" priority="10"/>
  </conditionalFormatting>
  <conditionalFormatting sqref="F244">
    <cfRule type="cellIs" dxfId="143" priority="1" stopIfTrue="1" operator="lessThan">
      <formula>EOMONTH(TODAY(),-1)</formula>
    </cfRule>
    <cfRule type="timePeriod" dxfId="142" priority="2" timePeriod="thisMonth">
      <formula>AND(MONTH(F244)=MONTH(TODAY()),YEAR(F244)=YEAR(TODAY()))</formula>
    </cfRule>
    <cfRule type="cellIs" dxfId="141" priority="3" operator="lessThanOrEqual">
      <formula>$A$2+60</formula>
    </cfRule>
  </conditionalFormatting>
  <printOptions horizontalCentered="1"/>
  <pageMargins left="0.7" right="0.7" top="0.75" bottom="0.75" header="0.3" footer="0.3"/>
  <pageSetup scale="74" fitToHeight="0" orientation="landscape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H39"/>
  <sheetViews>
    <sheetView topLeftCell="A10" workbookViewId="0">
      <selection activeCell="C45" sqref="C45"/>
    </sheetView>
  </sheetViews>
  <sheetFormatPr defaultColWidth="9.140625" defaultRowHeight="12.75" x14ac:dyDescent="0.2"/>
  <cols>
    <col min="1" max="1" width="14.42578125" style="72" bestFit="1" customWidth="1"/>
    <col min="2" max="2" width="39.140625" style="72" customWidth="1"/>
    <col min="3" max="3" width="15.140625" style="73" bestFit="1" customWidth="1"/>
    <col min="4" max="4" width="15.140625" style="73" customWidth="1"/>
    <col min="5" max="5" width="37" style="71" customWidth="1"/>
    <col min="6" max="16384" width="9.140625" style="71"/>
  </cols>
  <sheetData>
    <row r="1" spans="1:8" ht="15" customHeight="1" x14ac:dyDescent="0.2">
      <c r="A1" s="72" t="s">
        <v>197</v>
      </c>
    </row>
    <row r="2" spans="1:8" x14ac:dyDescent="0.2">
      <c r="A2" s="74">
        <f ca="1">TODAY()</f>
        <v>44335</v>
      </c>
      <c r="B2" s="116" t="s">
        <v>469</v>
      </c>
      <c r="C2" s="115"/>
      <c r="D2" s="115"/>
    </row>
    <row r="3" spans="1:8" ht="15" customHeight="1" thickBot="1" x14ac:dyDescent="0.25"/>
    <row r="4" spans="1:8" ht="15" customHeight="1" thickTop="1" thickBot="1" x14ac:dyDescent="0.25">
      <c r="A4" s="366" t="s">
        <v>472</v>
      </c>
      <c r="B4" s="367" t="s">
        <v>471</v>
      </c>
      <c r="C4" s="368" t="s">
        <v>184</v>
      </c>
      <c r="D4" s="368" t="s">
        <v>470</v>
      </c>
      <c r="E4" s="369" t="s">
        <v>424</v>
      </c>
      <c r="F4" s="370"/>
      <c r="G4" s="370"/>
      <c r="H4" s="371"/>
    </row>
    <row r="5" spans="1:8" ht="15" customHeight="1" thickTop="1" x14ac:dyDescent="0.2">
      <c r="A5" s="362" t="s">
        <v>452</v>
      </c>
      <c r="B5" s="363" t="s">
        <v>453</v>
      </c>
      <c r="C5" s="364" t="s">
        <v>454</v>
      </c>
      <c r="D5" s="364"/>
      <c r="E5" s="365"/>
      <c r="F5" s="190">
        <f t="shared" ref="F5:F17" si="0">E5+365</f>
        <v>365</v>
      </c>
      <c r="G5" s="365"/>
      <c r="H5" s="365"/>
    </row>
    <row r="6" spans="1:8" ht="15" customHeight="1" x14ac:dyDescent="0.2">
      <c r="A6" s="134" t="s">
        <v>452</v>
      </c>
      <c r="B6" s="70" t="s">
        <v>455</v>
      </c>
      <c r="C6" s="69" t="s">
        <v>456</v>
      </c>
      <c r="D6" s="69"/>
      <c r="E6" s="179"/>
      <c r="F6" s="190">
        <f>E6+365</f>
        <v>365</v>
      </c>
      <c r="G6" s="179"/>
      <c r="H6" s="179"/>
    </row>
    <row r="7" spans="1:8" ht="15" customHeight="1" x14ac:dyDescent="0.2">
      <c r="A7" s="134" t="s">
        <v>452</v>
      </c>
      <c r="B7" s="70" t="s">
        <v>457</v>
      </c>
      <c r="C7" s="69" t="s">
        <v>458</v>
      </c>
      <c r="D7" s="69"/>
      <c r="E7" s="179"/>
      <c r="F7" s="190">
        <f t="shared" si="0"/>
        <v>365</v>
      </c>
      <c r="G7" s="179"/>
      <c r="H7" s="179"/>
    </row>
    <row r="8" spans="1:8" ht="15" customHeight="1" x14ac:dyDescent="0.2">
      <c r="A8" s="134" t="s">
        <v>452</v>
      </c>
      <c r="B8" s="70" t="s">
        <v>459</v>
      </c>
      <c r="C8" s="69" t="s">
        <v>460</v>
      </c>
      <c r="D8" s="69"/>
      <c r="E8" s="179"/>
      <c r="F8" s="190">
        <f t="shared" si="0"/>
        <v>365</v>
      </c>
      <c r="G8" s="179"/>
      <c r="H8" s="179"/>
    </row>
    <row r="9" spans="1:8" ht="15" customHeight="1" x14ac:dyDescent="0.2">
      <c r="A9" s="134" t="s">
        <v>452</v>
      </c>
      <c r="B9" s="70" t="s">
        <v>461</v>
      </c>
      <c r="C9" s="69" t="s">
        <v>462</v>
      </c>
      <c r="D9" s="69"/>
      <c r="E9" s="179"/>
      <c r="F9" s="190">
        <f t="shared" si="0"/>
        <v>365</v>
      </c>
      <c r="G9" s="179"/>
      <c r="H9" s="179"/>
    </row>
    <row r="10" spans="1:8" ht="15" customHeight="1" x14ac:dyDescent="0.2">
      <c r="A10" s="134" t="s">
        <v>452</v>
      </c>
      <c r="B10" s="70"/>
      <c r="C10" s="69" t="s">
        <v>463</v>
      </c>
      <c r="D10" s="69"/>
      <c r="E10" s="179"/>
      <c r="F10" s="190">
        <f t="shared" si="0"/>
        <v>365</v>
      </c>
      <c r="G10" s="179"/>
      <c r="H10" s="179"/>
    </row>
    <row r="11" spans="1:8" ht="15" customHeight="1" x14ac:dyDescent="0.2">
      <c r="A11" s="134" t="s">
        <v>452</v>
      </c>
      <c r="B11" s="70" t="s">
        <v>464</v>
      </c>
      <c r="C11" s="69" t="s">
        <v>465</v>
      </c>
      <c r="D11" s="69"/>
      <c r="E11" s="179"/>
      <c r="F11" s="190">
        <f t="shared" si="0"/>
        <v>365</v>
      </c>
      <c r="G11" s="179"/>
      <c r="H11" s="179"/>
    </row>
    <row r="12" spans="1:8" ht="15" customHeight="1" x14ac:dyDescent="0.2">
      <c r="A12" s="134" t="s">
        <v>452</v>
      </c>
      <c r="B12" s="167" t="s">
        <v>466</v>
      </c>
      <c r="C12" s="155" t="s">
        <v>467</v>
      </c>
      <c r="D12" s="155"/>
      <c r="E12" s="179"/>
      <c r="F12" s="190">
        <f t="shared" si="0"/>
        <v>365</v>
      </c>
      <c r="G12" s="179"/>
      <c r="H12" s="179"/>
    </row>
    <row r="13" spans="1:8" ht="15" customHeight="1" x14ac:dyDescent="0.2">
      <c r="A13" s="134" t="s">
        <v>452</v>
      </c>
      <c r="B13" s="167" t="s">
        <v>477</v>
      </c>
      <c r="C13" s="155" t="s">
        <v>468</v>
      </c>
      <c r="D13" s="155"/>
      <c r="E13" s="179"/>
      <c r="F13" s="190">
        <f t="shared" si="0"/>
        <v>365</v>
      </c>
      <c r="G13" s="179"/>
      <c r="H13" s="179"/>
    </row>
    <row r="14" spans="1:8" ht="15" customHeight="1" x14ac:dyDescent="0.2">
      <c r="A14" s="166" t="s">
        <v>452</v>
      </c>
      <c r="B14" s="70" t="s">
        <v>477</v>
      </c>
      <c r="C14" s="173" t="s">
        <v>478</v>
      </c>
      <c r="D14" s="173" t="s">
        <v>475</v>
      </c>
      <c r="E14" s="178"/>
      <c r="F14" s="190">
        <f t="shared" si="0"/>
        <v>365</v>
      </c>
      <c r="G14" s="179"/>
      <c r="H14" s="179"/>
    </row>
    <row r="15" spans="1:8" ht="15" customHeight="1" x14ac:dyDescent="0.2">
      <c r="A15" s="130" t="s">
        <v>452</v>
      </c>
      <c r="B15" s="117" t="s">
        <v>93</v>
      </c>
      <c r="C15" s="121" t="s">
        <v>94</v>
      </c>
      <c r="D15" s="173"/>
      <c r="E15" s="179"/>
      <c r="F15" s="190">
        <f t="shared" si="0"/>
        <v>365</v>
      </c>
      <c r="G15" s="179"/>
      <c r="H15" s="179"/>
    </row>
    <row r="16" spans="1:8" x14ac:dyDescent="0.2">
      <c r="A16" s="356"/>
      <c r="B16" s="128" t="s">
        <v>168</v>
      </c>
      <c r="C16" s="127" t="s">
        <v>169</v>
      </c>
      <c r="D16" s="173"/>
      <c r="E16" s="179"/>
      <c r="F16" s="190">
        <f t="shared" si="0"/>
        <v>365</v>
      </c>
      <c r="G16" s="179"/>
      <c r="H16" s="179"/>
    </row>
    <row r="17" spans="1:8" x14ac:dyDescent="0.2">
      <c r="A17" s="192" t="s">
        <v>452</v>
      </c>
      <c r="B17" s="183" t="s">
        <v>53</v>
      </c>
      <c r="C17" s="201">
        <v>304434</v>
      </c>
      <c r="D17" s="183" t="s">
        <v>475</v>
      </c>
      <c r="E17" s="193"/>
      <c r="F17" s="190">
        <f t="shared" si="0"/>
        <v>365</v>
      </c>
      <c r="G17" s="191"/>
      <c r="H17" s="179"/>
    </row>
    <row r="18" spans="1:8" x14ac:dyDescent="0.2">
      <c r="A18" s="156" t="s">
        <v>452</v>
      </c>
      <c r="B18" s="163" t="s">
        <v>562</v>
      </c>
      <c r="C18" s="164">
        <v>4347</v>
      </c>
      <c r="D18" s="163" t="s">
        <v>475</v>
      </c>
      <c r="E18" s="179"/>
      <c r="F18" s="190">
        <f>E18+365</f>
        <v>365</v>
      </c>
      <c r="G18" s="179"/>
      <c r="H18" s="179"/>
    </row>
    <row r="19" spans="1:8" x14ac:dyDescent="0.2">
      <c r="A19" s="344" t="s">
        <v>480</v>
      </c>
      <c r="B19" s="163" t="s">
        <v>112</v>
      </c>
      <c r="C19" s="164" t="s">
        <v>113</v>
      </c>
      <c r="D19" s="160" t="s">
        <v>475</v>
      </c>
      <c r="E19" s="162">
        <v>42248</v>
      </c>
      <c r="F19" s="357">
        <f>E19+365</f>
        <v>42613</v>
      </c>
      <c r="G19" s="345" t="s">
        <v>605</v>
      </c>
      <c r="H19" s="346">
        <v>145</v>
      </c>
    </row>
    <row r="20" spans="1:8" x14ac:dyDescent="0.2">
      <c r="A20" s="358" t="s">
        <v>480</v>
      </c>
      <c r="B20" s="183" t="s">
        <v>3</v>
      </c>
      <c r="C20" s="201" t="s">
        <v>4</v>
      </c>
      <c r="D20" s="359" t="s">
        <v>475</v>
      </c>
      <c r="E20" s="193">
        <v>42249</v>
      </c>
      <c r="F20" s="190">
        <f>E20+365</f>
        <v>42614</v>
      </c>
      <c r="G20" s="191" t="s">
        <v>605</v>
      </c>
      <c r="H20" s="360">
        <v>145</v>
      </c>
    </row>
    <row r="21" spans="1:8" x14ac:dyDescent="0.2">
      <c r="A21" s="344" t="s">
        <v>480</v>
      </c>
      <c r="B21" s="163" t="s">
        <v>41</v>
      </c>
      <c r="C21" s="164">
        <v>103143</v>
      </c>
      <c r="D21" s="161" t="s">
        <v>475</v>
      </c>
      <c r="E21" s="162">
        <v>42270</v>
      </c>
      <c r="F21" s="357">
        <f>E21+365</f>
        <v>42635</v>
      </c>
      <c r="G21" s="345" t="s">
        <v>605</v>
      </c>
      <c r="H21" s="346">
        <v>145</v>
      </c>
    </row>
    <row r="22" spans="1:8" x14ac:dyDescent="0.2">
      <c r="A22" s="192" t="s">
        <v>479</v>
      </c>
      <c r="B22" s="207" t="s">
        <v>571</v>
      </c>
      <c r="C22" s="204" t="s">
        <v>572</v>
      </c>
      <c r="D22" s="207" t="s">
        <v>363</v>
      </c>
      <c r="E22" s="205">
        <v>42331</v>
      </c>
      <c r="F22" s="206">
        <f>E22+730</f>
        <v>43061</v>
      </c>
      <c r="G22" s="216"/>
      <c r="H22" s="217">
        <v>135</v>
      </c>
    </row>
    <row r="23" spans="1:8" x14ac:dyDescent="0.2">
      <c r="A23" s="192" t="s">
        <v>474</v>
      </c>
      <c r="B23" s="207" t="s">
        <v>473</v>
      </c>
      <c r="C23" s="204" t="s">
        <v>487</v>
      </c>
      <c r="D23" s="207" t="s">
        <v>390</v>
      </c>
      <c r="E23" s="205">
        <v>42846</v>
      </c>
      <c r="F23" s="206">
        <f t="shared" ref="F23:F39" si="1">E23+365</f>
        <v>43211</v>
      </c>
      <c r="G23" s="208" t="s">
        <v>620</v>
      </c>
      <c r="H23" s="361">
        <v>135</v>
      </c>
    </row>
    <row r="24" spans="1:8" x14ac:dyDescent="0.2">
      <c r="A24" s="184" t="s">
        <v>485</v>
      </c>
      <c r="B24" s="163" t="s">
        <v>72</v>
      </c>
      <c r="C24" s="164" t="s">
        <v>707</v>
      </c>
      <c r="D24" s="249" t="s">
        <v>708</v>
      </c>
      <c r="E24" s="162">
        <v>43349</v>
      </c>
      <c r="F24" s="159">
        <f t="shared" si="1"/>
        <v>43714</v>
      </c>
      <c r="G24" s="247" t="s">
        <v>620</v>
      </c>
      <c r="H24" s="351"/>
    </row>
    <row r="25" spans="1:8" x14ac:dyDescent="0.2">
      <c r="A25" s="192" t="s">
        <v>485</v>
      </c>
      <c r="B25" s="258" t="s">
        <v>492</v>
      </c>
      <c r="C25" s="261" t="s">
        <v>259</v>
      </c>
      <c r="D25" s="248" t="s">
        <v>475</v>
      </c>
      <c r="E25" s="263">
        <v>43360</v>
      </c>
      <c r="F25" s="262">
        <f t="shared" si="1"/>
        <v>43725</v>
      </c>
      <c r="G25" s="260"/>
      <c r="H25" s="361">
        <v>135</v>
      </c>
    </row>
    <row r="26" spans="1:8" x14ac:dyDescent="0.2">
      <c r="A26" s="192" t="s">
        <v>484</v>
      </c>
      <c r="B26" s="183" t="s">
        <v>788</v>
      </c>
      <c r="C26" s="248"/>
      <c r="D26" s="248" t="s">
        <v>475</v>
      </c>
      <c r="E26" s="263"/>
      <c r="F26" s="190">
        <f t="shared" si="1"/>
        <v>365</v>
      </c>
      <c r="G26" s="260"/>
      <c r="H26" s="361"/>
    </row>
    <row r="27" spans="1:8" x14ac:dyDescent="0.2">
      <c r="A27" s="192" t="s">
        <v>484</v>
      </c>
      <c r="B27" s="183" t="s">
        <v>788</v>
      </c>
      <c r="C27" s="248" t="s">
        <v>791</v>
      </c>
      <c r="D27" s="248" t="s">
        <v>475</v>
      </c>
      <c r="E27" s="263"/>
      <c r="F27" s="190">
        <f t="shared" si="1"/>
        <v>365</v>
      </c>
      <c r="G27" s="260"/>
      <c r="H27" s="361"/>
    </row>
    <row r="28" spans="1:8" x14ac:dyDescent="0.2">
      <c r="A28" s="192" t="s">
        <v>484</v>
      </c>
      <c r="B28" s="183" t="s">
        <v>788</v>
      </c>
      <c r="C28" s="248" t="s">
        <v>789</v>
      </c>
      <c r="D28" s="248" t="s">
        <v>475</v>
      </c>
      <c r="E28" s="263"/>
      <c r="F28" s="190">
        <f t="shared" si="1"/>
        <v>365</v>
      </c>
      <c r="G28" s="260"/>
      <c r="H28" s="361"/>
    </row>
    <row r="29" spans="1:8" x14ac:dyDescent="0.2">
      <c r="A29" s="192" t="s">
        <v>484</v>
      </c>
      <c r="B29" s="183" t="s">
        <v>788</v>
      </c>
      <c r="C29" s="248" t="s">
        <v>795</v>
      </c>
      <c r="D29" s="248" t="s">
        <v>475</v>
      </c>
      <c r="E29" s="263"/>
      <c r="F29" s="190">
        <f t="shared" si="1"/>
        <v>365</v>
      </c>
      <c r="G29" s="260"/>
      <c r="H29" s="361"/>
    </row>
    <row r="30" spans="1:8" x14ac:dyDescent="0.2">
      <c r="A30" s="192" t="s">
        <v>484</v>
      </c>
      <c r="B30" s="183" t="s">
        <v>788</v>
      </c>
      <c r="C30" s="248" t="s">
        <v>796</v>
      </c>
      <c r="D30" s="248" t="s">
        <v>475</v>
      </c>
      <c r="E30" s="263"/>
      <c r="F30" s="190">
        <f t="shared" si="1"/>
        <v>365</v>
      </c>
      <c r="G30" s="260"/>
      <c r="H30" s="361"/>
    </row>
    <row r="31" spans="1:8" x14ac:dyDescent="0.2">
      <c r="A31" s="192" t="s">
        <v>484</v>
      </c>
      <c r="B31" s="183" t="s">
        <v>788</v>
      </c>
      <c r="C31" s="248" t="s">
        <v>797</v>
      </c>
      <c r="D31" s="248" t="s">
        <v>475</v>
      </c>
      <c r="E31" s="263"/>
      <c r="F31" s="190">
        <f t="shared" si="1"/>
        <v>365</v>
      </c>
      <c r="G31" s="260"/>
      <c r="H31" s="361"/>
    </row>
    <row r="32" spans="1:8" x14ac:dyDescent="0.2">
      <c r="A32" s="192" t="s">
        <v>484</v>
      </c>
      <c r="B32" s="183" t="s">
        <v>788</v>
      </c>
      <c r="C32" s="248" t="s">
        <v>804</v>
      </c>
      <c r="D32" s="248" t="s">
        <v>475</v>
      </c>
      <c r="E32" s="263"/>
      <c r="F32" s="190">
        <f t="shared" si="1"/>
        <v>365</v>
      </c>
      <c r="G32" s="260"/>
      <c r="H32" s="361"/>
    </row>
    <row r="33" spans="1:8" x14ac:dyDescent="0.2">
      <c r="A33" s="192" t="s">
        <v>484</v>
      </c>
      <c r="B33" s="183" t="s">
        <v>788</v>
      </c>
      <c r="C33" s="248" t="s">
        <v>805</v>
      </c>
      <c r="D33" s="248" t="s">
        <v>475</v>
      </c>
      <c r="E33" s="263"/>
      <c r="F33" s="190">
        <f t="shared" si="1"/>
        <v>365</v>
      </c>
      <c r="G33" s="260"/>
      <c r="H33" s="361"/>
    </row>
    <row r="34" spans="1:8" x14ac:dyDescent="0.2">
      <c r="A34" s="184" t="s">
        <v>485</v>
      </c>
      <c r="B34" s="229" t="s">
        <v>72</v>
      </c>
      <c r="C34" s="230" t="s">
        <v>736</v>
      </c>
      <c r="D34" s="229" t="s">
        <v>475</v>
      </c>
      <c r="E34" s="243">
        <v>43601</v>
      </c>
      <c r="F34" s="190">
        <f t="shared" si="1"/>
        <v>43966</v>
      </c>
      <c r="G34" s="273"/>
      <c r="H34" s="269" t="s">
        <v>593</v>
      </c>
    </row>
    <row r="35" spans="1:8" x14ac:dyDescent="0.2">
      <c r="A35" s="452" t="s">
        <v>480</v>
      </c>
      <c r="B35" s="453" t="s">
        <v>265</v>
      </c>
      <c r="C35" s="454" t="s">
        <v>649</v>
      </c>
      <c r="D35" s="454" t="s">
        <v>320</v>
      </c>
      <c r="E35" s="455">
        <v>43731</v>
      </c>
      <c r="F35" s="456">
        <f t="shared" si="1"/>
        <v>44096</v>
      </c>
      <c r="G35" s="457"/>
      <c r="H35" s="458" t="s">
        <v>593</v>
      </c>
    </row>
    <row r="36" spans="1:8" x14ac:dyDescent="0.2">
      <c r="A36" s="192" t="s">
        <v>480</v>
      </c>
      <c r="B36" s="183" t="s">
        <v>449</v>
      </c>
      <c r="C36" s="248" t="s">
        <v>587</v>
      </c>
      <c r="D36" s="248" t="s">
        <v>320</v>
      </c>
      <c r="E36" s="459">
        <v>43731</v>
      </c>
      <c r="F36" s="460">
        <f t="shared" si="1"/>
        <v>44096</v>
      </c>
      <c r="G36" s="450"/>
      <c r="H36" s="461" t="s">
        <v>593</v>
      </c>
    </row>
    <row r="37" spans="1:8" x14ac:dyDescent="0.2">
      <c r="A37" s="184" t="s">
        <v>480</v>
      </c>
      <c r="B37" s="163" t="s">
        <v>448</v>
      </c>
      <c r="C37" s="462" t="s">
        <v>588</v>
      </c>
      <c r="D37" s="462" t="s">
        <v>320</v>
      </c>
      <c r="E37" s="463">
        <v>43731</v>
      </c>
      <c r="F37" s="464">
        <f t="shared" si="1"/>
        <v>44096</v>
      </c>
      <c r="G37" s="457"/>
      <c r="H37" s="465" t="s">
        <v>593</v>
      </c>
    </row>
    <row r="38" spans="1:8" x14ac:dyDescent="0.2">
      <c r="A38" s="445" t="s">
        <v>485</v>
      </c>
      <c r="B38" s="446" t="s">
        <v>72</v>
      </c>
      <c r="C38" s="447" t="s">
        <v>584</v>
      </c>
      <c r="D38" s="447" t="s">
        <v>565</v>
      </c>
      <c r="E38" s="448">
        <v>43683</v>
      </c>
      <c r="F38" s="449">
        <f t="shared" si="1"/>
        <v>44048</v>
      </c>
      <c r="G38" s="450"/>
      <c r="H38" s="451" t="s">
        <v>593</v>
      </c>
    </row>
    <row r="39" spans="1:8" x14ac:dyDescent="0.2">
      <c r="A39" s="466" t="s">
        <v>485</v>
      </c>
      <c r="B39" s="467" t="s">
        <v>72</v>
      </c>
      <c r="C39" s="468" t="s">
        <v>257</v>
      </c>
      <c r="D39" s="467" t="s">
        <v>320</v>
      </c>
      <c r="E39" s="469">
        <v>43791</v>
      </c>
      <c r="F39" s="449">
        <f t="shared" si="1"/>
        <v>44156</v>
      </c>
      <c r="G39" s="470"/>
      <c r="H39" s="461" t="s">
        <v>593</v>
      </c>
    </row>
  </sheetData>
  <phoneticPr fontId="3" type="noConversion"/>
  <conditionalFormatting sqref="F5:F18">
    <cfRule type="cellIs" dxfId="129" priority="51" stopIfTrue="1" operator="lessThan">
      <formula>EOMONTH(TODAY(),-1)</formula>
    </cfRule>
    <cfRule type="timePeriod" dxfId="128" priority="52" timePeriod="thisMonth">
      <formula>AND(MONTH(F5)=MONTH(TODAY()),YEAR(F5)=YEAR(TODAY()))</formula>
    </cfRule>
    <cfRule type="cellIs" dxfId="127" priority="53" operator="lessThanOrEqual">
      <formula>$A$2+60</formula>
    </cfRule>
  </conditionalFormatting>
  <conditionalFormatting sqref="F19:F20">
    <cfRule type="cellIs" dxfId="126" priority="48" stopIfTrue="1" operator="lessThan">
      <formula>EOMONTH(TODAY(),-1)</formula>
    </cfRule>
    <cfRule type="timePeriod" dxfId="125" priority="49" timePeriod="thisMonth">
      <formula>AND(MONTH(F19)=MONTH(TODAY()),YEAR(F19)=YEAR(TODAY()))</formula>
    </cfRule>
    <cfRule type="cellIs" dxfId="124" priority="50" operator="lessThanOrEqual">
      <formula>$A$2+305</formula>
    </cfRule>
  </conditionalFormatting>
  <conditionalFormatting sqref="F21">
    <cfRule type="cellIs" dxfId="123" priority="45" stopIfTrue="1" operator="lessThan">
      <formula>EOMONTH(TODAY(),-1)</formula>
    </cfRule>
    <cfRule type="timePeriod" dxfId="122" priority="46" timePeriod="thisMonth">
      <formula>AND(MONTH(F21)=MONTH(TODAY()),YEAR(F21)=YEAR(TODAY()))</formula>
    </cfRule>
    <cfRule type="cellIs" dxfId="121" priority="47" operator="lessThanOrEqual">
      <formula>$A$2+305</formula>
    </cfRule>
  </conditionalFormatting>
  <conditionalFormatting sqref="F22">
    <cfRule type="cellIs" dxfId="120" priority="42" stopIfTrue="1" operator="lessThan">
      <formula>EOMONTH(TODAY(),-1)</formula>
    </cfRule>
    <cfRule type="timePeriod" dxfId="119" priority="43" timePeriod="thisMonth">
      <formula>AND(MONTH(F22)=MONTH(TODAY()),YEAR(F22)=YEAR(TODAY()))</formula>
    </cfRule>
    <cfRule type="cellIs" dxfId="118" priority="44" operator="lessThanOrEqual">
      <formula>$A$2+60</formula>
    </cfRule>
  </conditionalFormatting>
  <conditionalFormatting sqref="F23:F25">
    <cfRule type="cellIs" dxfId="117" priority="36" stopIfTrue="1" operator="lessThan">
      <formula>EOMONTH(TODAY(),-1)</formula>
    </cfRule>
    <cfRule type="timePeriod" dxfId="116" priority="37" timePeriod="thisMonth">
      <formula>AND(MONTH(F23)=MONTH(TODAY()),YEAR(F23)=YEAR(TODAY()))</formula>
    </cfRule>
    <cfRule type="cellIs" dxfId="115" priority="38" operator="lessThanOrEqual">
      <formula>$A$2+60</formula>
    </cfRule>
  </conditionalFormatting>
  <conditionalFormatting sqref="F26:F34">
    <cfRule type="cellIs" dxfId="114" priority="27" stopIfTrue="1" operator="lessThan">
      <formula>EOMONTH(TODAY(),-1)</formula>
    </cfRule>
    <cfRule type="timePeriod" dxfId="113" priority="28" timePeriod="thisMonth">
      <formula>AND(MONTH(F26)=MONTH(TODAY()),YEAR(F26)=YEAR(TODAY()))</formula>
    </cfRule>
    <cfRule type="cellIs" dxfId="112" priority="29" operator="lessThanOrEqual">
      <formula>$A$2+60</formula>
    </cfRule>
  </conditionalFormatting>
  <conditionalFormatting sqref="F35:F36">
    <cfRule type="cellIs" dxfId="111" priority="12" stopIfTrue="1" operator="lessThan">
      <formula>EOMONTH(TODAY(),-1)</formula>
    </cfRule>
    <cfRule type="timePeriod" dxfId="110" priority="13" timePeriod="thisMonth">
      <formula>AND(MONTH(F35)=MONTH(TODAY()),YEAR(F35)=YEAR(TODAY()))</formula>
    </cfRule>
    <cfRule type="cellIs" dxfId="109" priority="14" operator="lessThanOrEqual">
      <formula>$A$2+60</formula>
    </cfRule>
  </conditionalFormatting>
  <conditionalFormatting sqref="F37">
    <cfRule type="cellIs" dxfId="108" priority="9" stopIfTrue="1" operator="lessThan">
      <formula>EOMONTH(TODAY(),-1)</formula>
    </cfRule>
    <cfRule type="timePeriod" dxfId="107" priority="10" timePeriod="thisMonth">
      <formula>AND(MONTH(F37)=MONTH(TODAY()),YEAR(F37)=YEAR(TODAY()))</formula>
    </cfRule>
    <cfRule type="cellIs" dxfId="106" priority="11" operator="lessThanOrEqual">
      <formula>$A$2+305</formula>
    </cfRule>
  </conditionalFormatting>
  <conditionalFormatting sqref="C35:C37">
    <cfRule type="duplicateValues" dxfId="105" priority="8"/>
  </conditionalFormatting>
  <conditionalFormatting sqref="F38">
    <cfRule type="cellIs" dxfId="104" priority="5" stopIfTrue="1" operator="lessThan">
      <formula>EOMONTH(TODAY(),-1)</formula>
    </cfRule>
    <cfRule type="timePeriod" dxfId="103" priority="6" timePeriod="thisMonth">
      <formula>AND(MONTH(F38)=MONTH(TODAY()),YEAR(F38)=YEAR(TODAY()))</formula>
    </cfRule>
    <cfRule type="cellIs" dxfId="102" priority="7" operator="lessThanOrEqual">
      <formula>$A$2+60</formula>
    </cfRule>
  </conditionalFormatting>
  <conditionalFormatting sqref="F39">
    <cfRule type="cellIs" dxfId="101" priority="2" stopIfTrue="1" operator="lessThan">
      <formula>EOMONTH(TODAY(),-1)</formula>
    </cfRule>
    <cfRule type="timePeriod" dxfId="100" priority="3" timePeriod="thisMonth">
      <formula>AND(MONTH(F39)=MONTH(TODAY()),YEAR(F39)=YEAR(TODAY()))</formula>
    </cfRule>
    <cfRule type="cellIs" dxfId="99" priority="4" operator="lessThanOrEqual">
      <formula>$A$2+305</formula>
    </cfRule>
  </conditionalFormatting>
  <conditionalFormatting sqref="C39">
    <cfRule type="duplicateValues" dxfId="98" priority="1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H59"/>
  <sheetViews>
    <sheetView topLeftCell="A34" workbookViewId="0">
      <selection activeCell="C69" sqref="C69"/>
    </sheetView>
  </sheetViews>
  <sheetFormatPr defaultRowHeight="12.75" x14ac:dyDescent="0.2"/>
  <cols>
    <col min="1" max="1" width="16.7109375" customWidth="1"/>
    <col min="2" max="2" width="38.140625" customWidth="1"/>
    <col min="3" max="3" width="14.140625" customWidth="1"/>
    <col min="7" max="7" width="21.140625" customWidth="1"/>
  </cols>
  <sheetData>
    <row r="3" spans="1:8" s="135" customFormat="1" ht="15" customHeight="1" x14ac:dyDescent="0.2">
      <c r="A3" s="134" t="s">
        <v>484</v>
      </c>
      <c r="B3" s="119" t="s">
        <v>447</v>
      </c>
      <c r="C3" s="118" t="s">
        <v>573</v>
      </c>
      <c r="D3" s="158" t="s">
        <v>475</v>
      </c>
      <c r="E3" s="148">
        <v>43504</v>
      </c>
      <c r="F3" s="131">
        <f t="shared" ref="F3" si="0">E3+365</f>
        <v>43869</v>
      </c>
      <c r="G3" s="177" t="s">
        <v>818</v>
      </c>
      <c r="H3" s="254">
        <v>135</v>
      </c>
    </row>
    <row r="4" spans="1:8" x14ac:dyDescent="0.2">
      <c r="A4" s="338" t="s">
        <v>192</v>
      </c>
      <c r="B4" s="339" t="s">
        <v>315</v>
      </c>
      <c r="C4" s="340" t="s">
        <v>558</v>
      </c>
      <c r="D4" s="340" t="s">
        <v>493</v>
      </c>
      <c r="E4" s="341">
        <v>41846</v>
      </c>
      <c r="F4" s="159">
        <f>E4+365</f>
        <v>42211</v>
      </c>
      <c r="G4" s="342"/>
      <c r="H4" s="343">
        <v>135</v>
      </c>
    </row>
    <row r="5" spans="1:8" ht="13.5" customHeight="1" x14ac:dyDescent="0.2">
      <c r="A5" s="184" t="s">
        <v>192</v>
      </c>
      <c r="B5" s="339" t="s">
        <v>503</v>
      </c>
      <c r="C5" s="340" t="s">
        <v>514</v>
      </c>
      <c r="D5" s="163" t="s">
        <v>493</v>
      </c>
      <c r="E5" s="341">
        <v>41934</v>
      </c>
      <c r="F5" s="159">
        <f>E5+365</f>
        <v>42299</v>
      </c>
      <c r="G5" s="342"/>
      <c r="H5" s="343">
        <v>135</v>
      </c>
    </row>
    <row r="6" spans="1:8" s="397" customFormat="1" ht="13.5" customHeight="1" x14ac:dyDescent="0.2">
      <c r="A6" s="292" t="s">
        <v>480</v>
      </c>
      <c r="B6" s="293" t="s">
        <v>549</v>
      </c>
      <c r="C6" s="303" t="s">
        <v>550</v>
      </c>
      <c r="D6" s="303" t="s">
        <v>513</v>
      </c>
      <c r="E6" s="306">
        <v>41987</v>
      </c>
      <c r="F6" s="294">
        <f>E6+365</f>
        <v>42352</v>
      </c>
      <c r="G6" s="309" t="s">
        <v>578</v>
      </c>
      <c r="H6" s="398"/>
    </row>
    <row r="7" spans="1:8" x14ac:dyDescent="0.2">
      <c r="A7" s="344" t="s">
        <v>481</v>
      </c>
      <c r="B7" s="163" t="s">
        <v>525</v>
      </c>
      <c r="C7" s="164" t="s">
        <v>526</v>
      </c>
      <c r="D7" s="160" t="s">
        <v>475</v>
      </c>
      <c r="E7" s="162">
        <v>42202</v>
      </c>
      <c r="F7" s="159">
        <f>E7+365</f>
        <v>42567</v>
      </c>
      <c r="G7" s="345"/>
      <c r="H7" s="346">
        <v>145</v>
      </c>
    </row>
    <row r="8" spans="1:8" x14ac:dyDescent="0.2">
      <c r="A8" s="189" t="s">
        <v>192</v>
      </c>
      <c r="B8" s="187" t="s">
        <v>574</v>
      </c>
      <c r="C8" s="188" t="s">
        <v>575</v>
      </c>
      <c r="D8" s="187" t="s">
        <v>576</v>
      </c>
      <c r="E8" s="343"/>
      <c r="F8" s="159">
        <f>E7+365</f>
        <v>42567</v>
      </c>
      <c r="G8" s="343"/>
      <c r="H8" s="343">
        <v>135</v>
      </c>
    </row>
    <row r="9" spans="1:8" x14ac:dyDescent="0.2">
      <c r="A9" s="343"/>
      <c r="B9" s="343"/>
      <c r="C9" s="343"/>
      <c r="D9" s="343"/>
      <c r="E9" s="205">
        <v>42375</v>
      </c>
      <c r="F9" s="206">
        <f t="shared" ref="F9:F20" si="1">E9+365</f>
        <v>42740</v>
      </c>
      <c r="G9" s="208" t="s">
        <v>643</v>
      </c>
      <c r="H9" s="337">
        <v>145</v>
      </c>
    </row>
    <row r="10" spans="1:8" x14ac:dyDescent="0.2">
      <c r="A10" s="189" t="s">
        <v>480</v>
      </c>
      <c r="B10" s="187" t="s">
        <v>453</v>
      </c>
      <c r="C10" s="188" t="s">
        <v>585</v>
      </c>
      <c r="D10" s="188" t="s">
        <v>565</v>
      </c>
      <c r="E10" s="198">
        <v>42447</v>
      </c>
      <c r="F10" s="190">
        <f t="shared" si="1"/>
        <v>42812</v>
      </c>
      <c r="G10" s="194"/>
      <c r="H10" s="347" t="s">
        <v>593</v>
      </c>
    </row>
    <row r="11" spans="1:8" x14ac:dyDescent="0.2">
      <c r="A11" s="199" t="s">
        <v>480</v>
      </c>
      <c r="B11" s="195" t="s">
        <v>453</v>
      </c>
      <c r="C11" s="196" t="s">
        <v>586</v>
      </c>
      <c r="D11" s="196" t="s">
        <v>565</v>
      </c>
      <c r="E11" s="200">
        <v>42447</v>
      </c>
      <c r="F11" s="159">
        <f t="shared" si="1"/>
        <v>42812</v>
      </c>
      <c r="G11" s="197"/>
      <c r="H11" s="348" t="s">
        <v>593</v>
      </c>
    </row>
    <row r="12" spans="1:8" x14ac:dyDescent="0.2">
      <c r="A12" s="192" t="s">
        <v>485</v>
      </c>
      <c r="B12" s="183" t="s">
        <v>595</v>
      </c>
      <c r="C12" s="201" t="s">
        <v>596</v>
      </c>
      <c r="D12" s="183" t="s">
        <v>597</v>
      </c>
      <c r="E12" s="193">
        <v>42516</v>
      </c>
      <c r="F12" s="190">
        <f t="shared" si="1"/>
        <v>42881</v>
      </c>
      <c r="G12" s="194"/>
      <c r="H12" s="347" t="s">
        <v>593</v>
      </c>
    </row>
    <row r="13" spans="1:8" x14ac:dyDescent="0.2">
      <c r="A13" s="192" t="s">
        <v>192</v>
      </c>
      <c r="B13" s="183" t="s">
        <v>27</v>
      </c>
      <c r="C13" s="201">
        <v>101282</v>
      </c>
      <c r="D13" s="201" t="s">
        <v>359</v>
      </c>
      <c r="E13" s="193">
        <v>42526</v>
      </c>
      <c r="F13" s="190">
        <f t="shared" si="1"/>
        <v>42891</v>
      </c>
      <c r="G13" s="191" t="s">
        <v>620</v>
      </c>
      <c r="H13" s="337" t="s">
        <v>593</v>
      </c>
    </row>
    <row r="14" spans="1:8" s="135" customFormat="1" ht="15" customHeight="1" x14ac:dyDescent="0.2">
      <c r="A14" s="192" t="s">
        <v>194</v>
      </c>
      <c r="B14" s="207" t="s">
        <v>603</v>
      </c>
      <c r="C14" s="204" t="s">
        <v>604</v>
      </c>
      <c r="D14" s="204" t="s">
        <v>475</v>
      </c>
      <c r="E14" s="205">
        <v>42608</v>
      </c>
      <c r="F14" s="214">
        <f t="shared" si="1"/>
        <v>42973</v>
      </c>
      <c r="G14" s="208" t="s">
        <v>578</v>
      </c>
      <c r="H14" s="217">
        <v>145</v>
      </c>
    </row>
    <row r="15" spans="1:8" x14ac:dyDescent="0.2">
      <c r="A15" s="192" t="s">
        <v>485</v>
      </c>
      <c r="B15" s="183" t="s">
        <v>589</v>
      </c>
      <c r="C15" s="201" t="s">
        <v>219</v>
      </c>
      <c r="D15" s="201" t="s">
        <v>644</v>
      </c>
      <c r="E15" s="193">
        <v>42975</v>
      </c>
      <c r="F15" s="206">
        <f t="shared" si="1"/>
        <v>43340</v>
      </c>
      <c r="G15" s="191" t="s">
        <v>691</v>
      </c>
      <c r="H15" s="337" t="s">
        <v>593</v>
      </c>
    </row>
    <row r="16" spans="1:8" s="397" customFormat="1" x14ac:dyDescent="0.2">
      <c r="A16" s="300" t="s">
        <v>192</v>
      </c>
      <c r="B16" s="302" t="s">
        <v>658</v>
      </c>
      <c r="C16" s="304" t="s">
        <v>659</v>
      </c>
      <c r="D16" s="304" t="s">
        <v>660</v>
      </c>
      <c r="E16" s="307">
        <v>43036</v>
      </c>
      <c r="F16" s="399">
        <f t="shared" si="1"/>
        <v>43401</v>
      </c>
      <c r="G16" s="310"/>
      <c r="H16" s="353" t="s">
        <v>593</v>
      </c>
    </row>
    <row r="17" spans="1:8" x14ac:dyDescent="0.2">
      <c r="A17" s="192" t="s">
        <v>479</v>
      </c>
      <c r="B17" s="207" t="s">
        <v>104</v>
      </c>
      <c r="C17" s="232" t="s">
        <v>491</v>
      </c>
      <c r="D17" s="232" t="s">
        <v>475</v>
      </c>
      <c r="E17" s="233">
        <v>43046</v>
      </c>
      <c r="F17" s="206">
        <f t="shared" si="1"/>
        <v>43411</v>
      </c>
      <c r="G17" s="208"/>
      <c r="H17" s="349">
        <v>135</v>
      </c>
    </row>
    <row r="18" spans="1:8" x14ac:dyDescent="0.2">
      <c r="A18" s="236" t="s">
        <v>485</v>
      </c>
      <c r="B18" s="237" t="s">
        <v>589</v>
      </c>
      <c r="C18" s="232" t="s">
        <v>665</v>
      </c>
      <c r="D18" s="235" t="s">
        <v>475</v>
      </c>
      <c r="E18" s="238">
        <v>43104</v>
      </c>
      <c r="F18" s="206">
        <f t="shared" si="1"/>
        <v>43469</v>
      </c>
      <c r="G18" s="237"/>
      <c r="H18" s="349" t="s">
        <v>593</v>
      </c>
    </row>
    <row r="19" spans="1:8" s="397" customFormat="1" x14ac:dyDescent="0.2">
      <c r="A19" s="300" t="s">
        <v>480</v>
      </c>
      <c r="B19" s="302" t="s">
        <v>687</v>
      </c>
      <c r="C19" s="304" t="s">
        <v>701</v>
      </c>
      <c r="D19" s="304" t="s">
        <v>699</v>
      </c>
      <c r="E19" s="307">
        <v>43264</v>
      </c>
      <c r="F19" s="308">
        <f t="shared" si="1"/>
        <v>43629</v>
      </c>
      <c r="G19" s="310"/>
      <c r="H19" s="353" t="s">
        <v>593</v>
      </c>
    </row>
    <row r="20" spans="1:8" x14ac:dyDescent="0.2">
      <c r="A20" s="184" t="s">
        <v>194</v>
      </c>
      <c r="B20" s="229" t="s">
        <v>13</v>
      </c>
      <c r="C20" s="244" t="s">
        <v>410</v>
      </c>
      <c r="D20" s="229" t="s">
        <v>475</v>
      </c>
      <c r="E20" s="243">
        <v>43353</v>
      </c>
      <c r="F20" s="241">
        <f t="shared" si="1"/>
        <v>43718</v>
      </c>
      <c r="G20" s="242" t="s">
        <v>750</v>
      </c>
      <c r="H20" s="350">
        <v>145</v>
      </c>
    </row>
    <row r="21" spans="1:8" s="397" customFormat="1" x14ac:dyDescent="0.2">
      <c r="A21" s="300" t="s">
        <v>192</v>
      </c>
      <c r="B21" s="302" t="s">
        <v>273</v>
      </c>
      <c r="C21" s="396" t="s">
        <v>488</v>
      </c>
      <c r="D21" s="302" t="s">
        <v>359</v>
      </c>
      <c r="E21" s="307">
        <v>43402</v>
      </c>
      <c r="F21" s="308">
        <v>43767</v>
      </c>
      <c r="G21" s="310"/>
      <c r="H21" s="353" t="s">
        <v>593</v>
      </c>
    </row>
    <row r="22" spans="1:8" s="397" customFormat="1" x14ac:dyDescent="0.2">
      <c r="A22" s="292" t="s">
        <v>480</v>
      </c>
      <c r="B22" s="293" t="s">
        <v>537</v>
      </c>
      <c r="C22" s="388" t="s">
        <v>358</v>
      </c>
      <c r="D22" s="388" t="s">
        <v>359</v>
      </c>
      <c r="E22" s="389">
        <v>43402</v>
      </c>
      <c r="F22" s="394">
        <v>43767</v>
      </c>
      <c r="G22" s="309"/>
      <c r="H22" s="354" t="s">
        <v>593</v>
      </c>
    </row>
    <row r="23" spans="1:8" x14ac:dyDescent="0.2">
      <c r="A23" s="192" t="s">
        <v>484</v>
      </c>
      <c r="B23" s="183" t="s">
        <v>790</v>
      </c>
      <c r="C23" s="201" t="s">
        <v>800</v>
      </c>
      <c r="D23" s="183" t="s">
        <v>475</v>
      </c>
      <c r="E23" s="193">
        <v>43448</v>
      </c>
      <c r="F23" s="206">
        <f>E23+365</f>
        <v>43813</v>
      </c>
      <c r="G23" s="191"/>
      <c r="H23" s="337">
        <v>135</v>
      </c>
    </row>
    <row r="24" spans="1:8" x14ac:dyDescent="0.2">
      <c r="A24" s="270" t="s">
        <v>666</v>
      </c>
      <c r="B24" s="271" t="s">
        <v>667</v>
      </c>
      <c r="C24" s="164" t="s">
        <v>672</v>
      </c>
      <c r="D24" s="267" t="s">
        <v>475</v>
      </c>
      <c r="E24" s="272">
        <v>43105</v>
      </c>
      <c r="F24" s="241">
        <f>E24+730</f>
        <v>43835</v>
      </c>
      <c r="G24" s="268"/>
      <c r="H24" s="269">
        <v>135</v>
      </c>
    </row>
    <row r="25" spans="1:8" x14ac:dyDescent="0.2">
      <c r="A25" s="270" t="s">
        <v>666</v>
      </c>
      <c r="B25" s="271" t="s">
        <v>667</v>
      </c>
      <c r="C25" s="164" t="s">
        <v>674</v>
      </c>
      <c r="D25" s="267" t="s">
        <v>475</v>
      </c>
      <c r="E25" s="272">
        <v>43105</v>
      </c>
      <c r="F25" s="241">
        <f>E25+730</f>
        <v>43835</v>
      </c>
      <c r="G25" s="268"/>
      <c r="H25" s="269">
        <v>135</v>
      </c>
    </row>
    <row r="26" spans="1:8" x14ac:dyDescent="0.2">
      <c r="A26" s="270" t="s">
        <v>666</v>
      </c>
      <c r="B26" s="271" t="s">
        <v>667</v>
      </c>
      <c r="C26" s="230" t="s">
        <v>676</v>
      </c>
      <c r="D26" s="267" t="s">
        <v>475</v>
      </c>
      <c r="E26" s="272">
        <v>43105</v>
      </c>
      <c r="F26" s="241">
        <f>E26+730</f>
        <v>43835</v>
      </c>
      <c r="G26" s="271"/>
      <c r="H26" s="269">
        <v>135</v>
      </c>
    </row>
    <row r="27" spans="1:8" x14ac:dyDescent="0.2">
      <c r="A27" s="300" t="s">
        <v>192</v>
      </c>
      <c r="B27" s="302" t="s">
        <v>22</v>
      </c>
      <c r="C27" s="304" t="s">
        <v>725</v>
      </c>
      <c r="D27" s="302" t="s">
        <v>726</v>
      </c>
      <c r="E27" s="307">
        <v>43517</v>
      </c>
      <c r="F27" s="390">
        <f t="shared" ref="F27:F41" si="2">E27+365</f>
        <v>43882</v>
      </c>
      <c r="G27" s="310"/>
      <c r="H27" s="353" t="s">
        <v>593</v>
      </c>
    </row>
    <row r="28" spans="1:8" x14ac:dyDescent="0.2">
      <c r="A28" s="391" t="s">
        <v>192</v>
      </c>
      <c r="B28" s="293" t="s">
        <v>633</v>
      </c>
      <c r="C28" s="392" t="s">
        <v>727</v>
      </c>
      <c r="D28" s="293" t="s">
        <v>726</v>
      </c>
      <c r="E28" s="393">
        <v>43518</v>
      </c>
      <c r="F28" s="394">
        <f t="shared" si="2"/>
        <v>43883</v>
      </c>
      <c r="G28" s="395"/>
      <c r="H28" s="354" t="s">
        <v>593</v>
      </c>
    </row>
    <row r="29" spans="1:8" x14ac:dyDescent="0.2">
      <c r="A29" s="292" t="s">
        <v>192</v>
      </c>
      <c r="B29" s="293" t="s">
        <v>33</v>
      </c>
      <c r="C29" s="303">
        <v>4156576</v>
      </c>
      <c r="D29" s="293" t="s">
        <v>359</v>
      </c>
      <c r="E29" s="306">
        <v>43655</v>
      </c>
      <c r="F29" s="294">
        <f t="shared" si="2"/>
        <v>44020</v>
      </c>
      <c r="G29" s="309"/>
      <c r="H29" s="354" t="s">
        <v>593</v>
      </c>
    </row>
    <row r="30" spans="1:8" x14ac:dyDescent="0.2">
      <c r="A30" s="292" t="s">
        <v>480</v>
      </c>
      <c r="B30" s="293" t="s">
        <v>265</v>
      </c>
      <c r="C30" s="303" t="s">
        <v>754</v>
      </c>
      <c r="D30" s="293" t="s">
        <v>753</v>
      </c>
      <c r="E30" s="306">
        <v>43771</v>
      </c>
      <c r="F30" s="294">
        <f t="shared" si="2"/>
        <v>44136</v>
      </c>
      <c r="G30" s="309"/>
      <c r="H30" s="354" t="s">
        <v>593</v>
      </c>
    </row>
    <row r="31" spans="1:8" x14ac:dyDescent="0.2">
      <c r="A31" s="300" t="s">
        <v>192</v>
      </c>
      <c r="B31" s="302" t="s">
        <v>751</v>
      </c>
      <c r="C31" s="304" t="s">
        <v>752</v>
      </c>
      <c r="D31" s="302" t="s">
        <v>753</v>
      </c>
      <c r="E31" s="307">
        <v>43791</v>
      </c>
      <c r="F31" s="294">
        <f t="shared" si="2"/>
        <v>44156</v>
      </c>
      <c r="G31" s="310"/>
      <c r="H31" s="353" t="s">
        <v>593</v>
      </c>
    </row>
    <row r="32" spans="1:8" x14ac:dyDescent="0.2">
      <c r="A32" s="292" t="s">
        <v>480</v>
      </c>
      <c r="B32" s="293" t="s">
        <v>342</v>
      </c>
      <c r="C32" s="388" t="s">
        <v>755</v>
      </c>
      <c r="D32" s="388" t="s">
        <v>753</v>
      </c>
      <c r="E32" s="389">
        <v>43791</v>
      </c>
      <c r="F32" s="294">
        <f t="shared" si="2"/>
        <v>44156</v>
      </c>
      <c r="G32" s="309"/>
      <c r="H32" s="354" t="s">
        <v>593</v>
      </c>
    </row>
    <row r="33" spans="1:8" x14ac:dyDescent="0.2">
      <c r="A33" s="300" t="s">
        <v>192</v>
      </c>
      <c r="B33" s="302" t="s">
        <v>697</v>
      </c>
      <c r="C33" s="304" t="s">
        <v>698</v>
      </c>
      <c r="D33" s="304" t="s">
        <v>699</v>
      </c>
      <c r="E33" s="307">
        <v>43850</v>
      </c>
      <c r="F33" s="308">
        <f t="shared" si="2"/>
        <v>44215</v>
      </c>
      <c r="G33" s="310"/>
      <c r="H33" s="353" t="s">
        <v>593</v>
      </c>
    </row>
    <row r="34" spans="1:8" x14ac:dyDescent="0.2">
      <c r="A34" s="292" t="s">
        <v>192</v>
      </c>
      <c r="B34" s="293" t="s">
        <v>686</v>
      </c>
      <c r="C34" s="303" t="s">
        <v>700</v>
      </c>
      <c r="D34" s="303" t="s">
        <v>699</v>
      </c>
      <c r="E34" s="306">
        <v>43850</v>
      </c>
      <c r="F34" s="294">
        <f t="shared" si="2"/>
        <v>44215</v>
      </c>
      <c r="G34" s="309"/>
      <c r="H34" s="354" t="s">
        <v>593</v>
      </c>
    </row>
    <row r="35" spans="1:8" x14ac:dyDescent="0.2">
      <c r="A35" s="184" t="s">
        <v>485</v>
      </c>
      <c r="B35" s="335" t="s">
        <v>589</v>
      </c>
      <c r="C35" s="336" t="s">
        <v>657</v>
      </c>
      <c r="D35" s="335" t="s">
        <v>566</v>
      </c>
      <c r="E35" s="162">
        <v>43850</v>
      </c>
      <c r="F35" s="241">
        <f t="shared" si="2"/>
        <v>44215</v>
      </c>
      <c r="G35" s="212" t="s">
        <v>889</v>
      </c>
      <c r="H35" s="387" t="s">
        <v>593</v>
      </c>
    </row>
    <row r="36" spans="1:8" x14ac:dyDescent="0.2">
      <c r="A36" s="383" t="s">
        <v>479</v>
      </c>
      <c r="B36" s="382" t="s">
        <v>47</v>
      </c>
      <c r="C36" s="201" t="s">
        <v>723</v>
      </c>
      <c r="D36" s="201" t="s">
        <v>719</v>
      </c>
      <c r="E36" s="193">
        <v>43896</v>
      </c>
      <c r="F36" s="190">
        <f t="shared" si="2"/>
        <v>44261</v>
      </c>
      <c r="G36" s="384" t="s">
        <v>891</v>
      </c>
      <c r="H36" s="385" t="s">
        <v>593</v>
      </c>
    </row>
    <row r="37" spans="1:8" x14ac:dyDescent="0.2">
      <c r="A37" s="325" t="s">
        <v>479</v>
      </c>
      <c r="B37" s="324" t="s">
        <v>778</v>
      </c>
      <c r="C37" s="323" t="s">
        <v>779</v>
      </c>
      <c r="D37" s="324" t="s">
        <v>475</v>
      </c>
      <c r="E37" s="326">
        <v>44001</v>
      </c>
      <c r="F37" s="159">
        <f t="shared" si="2"/>
        <v>44366</v>
      </c>
      <c r="G37" s="327" t="s">
        <v>884</v>
      </c>
      <c r="H37" s="352">
        <v>135</v>
      </c>
    </row>
    <row r="38" spans="1:8" x14ac:dyDescent="0.2">
      <c r="A38" s="192" t="s">
        <v>192</v>
      </c>
      <c r="B38" s="183" t="s">
        <v>814</v>
      </c>
      <c r="C38" s="201" t="s">
        <v>811</v>
      </c>
      <c r="D38" s="311" t="s">
        <v>653</v>
      </c>
      <c r="E38" s="193">
        <v>44042</v>
      </c>
      <c r="F38" s="206">
        <f t="shared" si="2"/>
        <v>44407</v>
      </c>
      <c r="G38" s="191"/>
      <c r="H38" s="337" t="s">
        <v>593</v>
      </c>
    </row>
    <row r="39" spans="1:8" x14ac:dyDescent="0.2">
      <c r="A39" s="184" t="s">
        <v>192</v>
      </c>
      <c r="B39" s="163" t="s">
        <v>813</v>
      </c>
      <c r="C39" s="164" t="s">
        <v>812</v>
      </c>
      <c r="D39" s="311" t="s">
        <v>653</v>
      </c>
      <c r="E39" s="162">
        <v>44042</v>
      </c>
      <c r="F39" s="241">
        <f t="shared" si="2"/>
        <v>44407</v>
      </c>
      <c r="G39" s="212" t="s">
        <v>286</v>
      </c>
      <c r="H39" s="252" t="s">
        <v>593</v>
      </c>
    </row>
    <row r="40" spans="1:8" x14ac:dyDescent="0.2">
      <c r="A40" s="130" t="s">
        <v>484</v>
      </c>
      <c r="B40" s="119" t="s">
        <v>820</v>
      </c>
      <c r="C40" s="118" t="s">
        <v>819</v>
      </c>
      <c r="D40" s="119" t="s">
        <v>475</v>
      </c>
      <c r="E40" s="146">
        <v>44048</v>
      </c>
      <c r="F40" s="129">
        <f t="shared" si="2"/>
        <v>44413</v>
      </c>
      <c r="G40" s="177"/>
      <c r="H40" s="254">
        <v>135</v>
      </c>
    </row>
    <row r="41" spans="1:8" x14ac:dyDescent="0.2">
      <c r="A41" s="300" t="s">
        <v>192</v>
      </c>
      <c r="B41" s="302" t="s">
        <v>172</v>
      </c>
      <c r="C41" s="304">
        <v>1850018317</v>
      </c>
      <c r="D41" s="302" t="s">
        <v>483</v>
      </c>
      <c r="E41" s="307">
        <v>44082</v>
      </c>
      <c r="F41" s="308">
        <f t="shared" si="2"/>
        <v>44447</v>
      </c>
      <c r="G41" s="310"/>
      <c r="H41" s="353" t="s">
        <v>593</v>
      </c>
    </row>
    <row r="42" spans="1:8" s="397" customFormat="1" x14ac:dyDescent="0.2">
      <c r="A42" s="300" t="s">
        <v>192</v>
      </c>
      <c r="B42" s="302" t="s">
        <v>645</v>
      </c>
      <c r="C42" s="304" t="s">
        <v>647</v>
      </c>
      <c r="D42" s="304" t="s">
        <v>648</v>
      </c>
      <c r="E42" s="400"/>
      <c r="F42" s="400"/>
      <c r="G42" s="400"/>
      <c r="H42" s="353" t="s">
        <v>593</v>
      </c>
    </row>
    <row r="43" spans="1:8" x14ac:dyDescent="0.2">
      <c r="A43" s="225" t="s">
        <v>192</v>
      </c>
      <c r="B43" s="226" t="s">
        <v>22</v>
      </c>
      <c r="C43" s="227" t="s">
        <v>640</v>
      </c>
      <c r="D43" s="226" t="s">
        <v>624</v>
      </c>
      <c r="E43" s="343"/>
      <c r="F43" s="343"/>
      <c r="G43" s="343"/>
      <c r="H43" s="355" t="s">
        <v>593</v>
      </c>
    </row>
    <row r="44" spans="1:8" s="397" customFormat="1" x14ac:dyDescent="0.2">
      <c r="A44" s="300" t="s">
        <v>485</v>
      </c>
      <c r="B44" s="302" t="s">
        <v>72</v>
      </c>
      <c r="C44" s="304" t="s">
        <v>654</v>
      </c>
      <c r="D44" s="302" t="s">
        <v>653</v>
      </c>
      <c r="E44" s="400"/>
      <c r="F44" s="400"/>
      <c r="G44" s="400"/>
      <c r="H44" s="353" t="s">
        <v>593</v>
      </c>
    </row>
    <row r="45" spans="1:8" s="397" customFormat="1" x14ac:dyDescent="0.2">
      <c r="A45" s="391" t="s">
        <v>192</v>
      </c>
      <c r="B45" s="395" t="s">
        <v>663</v>
      </c>
      <c r="C45" s="392" t="s">
        <v>664</v>
      </c>
      <c r="D45" s="293" t="s">
        <v>653</v>
      </c>
      <c r="E45" s="400"/>
      <c r="F45" s="400"/>
      <c r="G45" s="400"/>
      <c r="H45" s="353" t="s">
        <v>593</v>
      </c>
    </row>
    <row r="46" spans="1:8" x14ac:dyDescent="0.2">
      <c r="A46" s="223" t="s">
        <v>192</v>
      </c>
      <c r="B46" s="228" t="s">
        <v>638</v>
      </c>
      <c r="C46" s="224" t="s">
        <v>639</v>
      </c>
      <c r="D46" s="228" t="s">
        <v>624</v>
      </c>
      <c r="E46" s="343"/>
      <c r="F46" s="343"/>
      <c r="G46" s="343"/>
      <c r="H46" s="355" t="s">
        <v>593</v>
      </c>
    </row>
    <row r="47" spans="1:8" x14ac:dyDescent="0.2">
      <c r="A47" s="225" t="s">
        <v>192</v>
      </c>
      <c r="B47" s="226" t="s">
        <v>622</v>
      </c>
      <c r="C47" s="227" t="s">
        <v>623</v>
      </c>
      <c r="D47" s="226" t="s">
        <v>624</v>
      </c>
      <c r="E47" s="343"/>
      <c r="F47" s="343"/>
      <c r="G47" s="343"/>
      <c r="H47" s="355" t="s">
        <v>593</v>
      </c>
    </row>
    <row r="48" spans="1:8" x14ac:dyDescent="0.2">
      <c r="A48" s="223" t="s">
        <v>192</v>
      </c>
      <c r="B48" s="228" t="s">
        <v>625</v>
      </c>
      <c r="C48" s="224" t="s">
        <v>626</v>
      </c>
      <c r="D48" s="228" t="s">
        <v>624</v>
      </c>
      <c r="E48" s="343"/>
      <c r="F48" s="343"/>
      <c r="G48" s="343"/>
      <c r="H48" s="386" t="s">
        <v>593</v>
      </c>
    </row>
    <row r="49" spans="1:8" x14ac:dyDescent="0.2">
      <c r="A49" s="225" t="s">
        <v>480</v>
      </c>
      <c r="B49" s="226" t="s">
        <v>627</v>
      </c>
      <c r="C49" s="227" t="s">
        <v>628</v>
      </c>
      <c r="D49" s="226" t="s">
        <v>624</v>
      </c>
      <c r="E49" s="343"/>
      <c r="F49" s="343"/>
      <c r="G49" s="343"/>
      <c r="H49" s="386" t="s">
        <v>593</v>
      </c>
    </row>
    <row r="50" spans="1:8" x14ac:dyDescent="0.2">
      <c r="A50" s="223" t="s">
        <v>480</v>
      </c>
      <c r="B50" s="228" t="s">
        <v>629</v>
      </c>
      <c r="C50" s="224" t="s">
        <v>631</v>
      </c>
      <c r="D50" s="228" t="s">
        <v>624</v>
      </c>
      <c r="E50" s="343"/>
      <c r="F50" s="343"/>
      <c r="G50" s="343"/>
      <c r="H50" s="386" t="s">
        <v>593</v>
      </c>
    </row>
    <row r="51" spans="1:8" x14ac:dyDescent="0.2">
      <c r="A51" s="225" t="s">
        <v>480</v>
      </c>
      <c r="B51" s="226" t="s">
        <v>630</v>
      </c>
      <c r="C51" s="227" t="s">
        <v>632</v>
      </c>
      <c r="D51" s="226" t="s">
        <v>624</v>
      </c>
      <c r="E51" s="343"/>
      <c r="F51" s="343"/>
      <c r="G51" s="343"/>
      <c r="H51" s="355" t="s">
        <v>593</v>
      </c>
    </row>
    <row r="52" spans="1:8" s="397" customFormat="1" x14ac:dyDescent="0.2">
      <c r="A52" s="401" t="s">
        <v>192</v>
      </c>
      <c r="B52" s="400" t="s">
        <v>684</v>
      </c>
      <c r="C52" s="396" t="s">
        <v>681</v>
      </c>
      <c r="D52" s="302" t="s">
        <v>680</v>
      </c>
      <c r="E52" s="400"/>
      <c r="F52" s="400"/>
      <c r="G52" s="400"/>
      <c r="H52" s="353" t="s">
        <v>593</v>
      </c>
    </row>
    <row r="53" spans="1:8" s="397" customFormat="1" x14ac:dyDescent="0.2">
      <c r="A53" s="391" t="s">
        <v>192</v>
      </c>
      <c r="B53" s="395" t="s">
        <v>685</v>
      </c>
      <c r="C53" s="388" t="s">
        <v>682</v>
      </c>
      <c r="D53" s="293" t="s">
        <v>680</v>
      </c>
      <c r="E53" s="400"/>
      <c r="F53" s="400"/>
      <c r="G53" s="400"/>
      <c r="H53" s="353" t="s">
        <v>593</v>
      </c>
    </row>
    <row r="54" spans="1:8" s="397" customFormat="1" x14ac:dyDescent="0.2">
      <c r="A54" s="401" t="s">
        <v>192</v>
      </c>
      <c r="B54" s="400" t="s">
        <v>686</v>
      </c>
      <c r="C54" s="396" t="s">
        <v>683</v>
      </c>
      <c r="D54" s="302" t="s">
        <v>680</v>
      </c>
      <c r="E54" s="400"/>
      <c r="F54" s="400"/>
      <c r="G54" s="400"/>
      <c r="H54" s="353" t="s">
        <v>593</v>
      </c>
    </row>
    <row r="55" spans="1:8" x14ac:dyDescent="0.2">
      <c r="A55" s="192" t="s">
        <v>479</v>
      </c>
      <c r="B55" s="207" t="s">
        <v>91</v>
      </c>
      <c r="C55" s="204">
        <v>102</v>
      </c>
      <c r="D55" s="207" t="s">
        <v>423</v>
      </c>
      <c r="E55" s="343"/>
      <c r="F55" s="343"/>
      <c r="G55" s="343"/>
      <c r="H55" s="355" t="s">
        <v>593</v>
      </c>
    </row>
    <row r="56" spans="1:8" x14ac:dyDescent="0.2">
      <c r="A56" s="184" t="s">
        <v>479</v>
      </c>
      <c r="B56" s="229" t="s">
        <v>92</v>
      </c>
      <c r="C56" s="230">
        <v>150</v>
      </c>
      <c r="D56" s="231" t="s">
        <v>423</v>
      </c>
      <c r="E56" s="343"/>
      <c r="F56" s="343"/>
      <c r="G56" s="343"/>
      <c r="H56" s="355" t="s">
        <v>593</v>
      </c>
    </row>
    <row r="57" spans="1:8" x14ac:dyDescent="0.2">
      <c r="A57" s="225" t="s">
        <v>480</v>
      </c>
      <c r="B57" s="183" t="s">
        <v>3</v>
      </c>
      <c r="C57" s="201">
        <v>4108108</v>
      </c>
      <c r="D57" s="227" t="s">
        <v>423</v>
      </c>
      <c r="E57" s="343"/>
      <c r="F57" s="343"/>
      <c r="G57" s="343"/>
      <c r="H57" s="355" t="s">
        <v>593</v>
      </c>
    </row>
    <row r="58" spans="1:8" x14ac:dyDescent="0.2">
      <c r="A58" s="184" t="s">
        <v>479</v>
      </c>
      <c r="B58" s="229" t="s">
        <v>104</v>
      </c>
      <c r="C58" s="230" t="s">
        <v>101</v>
      </c>
      <c r="D58" s="229" t="s">
        <v>423</v>
      </c>
      <c r="E58" s="343"/>
      <c r="F58" s="343"/>
      <c r="G58" s="343"/>
      <c r="H58" s="355" t="s">
        <v>593</v>
      </c>
    </row>
    <row r="59" spans="1:8" x14ac:dyDescent="0.2">
      <c r="A59" s="407" t="s">
        <v>484</v>
      </c>
      <c r="B59" s="406" t="s">
        <v>790</v>
      </c>
      <c r="C59" s="405" t="s">
        <v>803</v>
      </c>
      <c r="D59" s="406" t="s">
        <v>475</v>
      </c>
      <c r="E59" s="408">
        <v>43626</v>
      </c>
    </row>
  </sheetData>
  <sortState xmlns:xlrd2="http://schemas.microsoft.com/office/spreadsheetml/2017/richdata2" ref="A4:H58">
    <sortCondition ref="F3"/>
  </sortState>
  <conditionalFormatting sqref="F4">
    <cfRule type="cellIs" dxfId="97" priority="120" stopIfTrue="1" operator="lessThan">
      <formula>EOMONTH(TODAY(),-1)</formula>
    </cfRule>
    <cfRule type="timePeriod" dxfId="96" priority="121" timePeriod="thisMonth">
      <formula>AND(MONTH(F4)=MONTH(TODAY()),YEAR(F4)=YEAR(TODAY()))</formula>
    </cfRule>
    <cfRule type="cellIs" dxfId="95" priority="122" operator="lessThanOrEqual">
      <formula>$A$2+60</formula>
    </cfRule>
  </conditionalFormatting>
  <conditionalFormatting sqref="F5:F6">
    <cfRule type="cellIs" dxfId="94" priority="117" stopIfTrue="1" operator="lessThan">
      <formula>EOMONTH(TODAY(),-1)</formula>
    </cfRule>
    <cfRule type="timePeriod" dxfId="93" priority="118" timePeriod="thisMonth">
      <formula>AND(MONTH(F5)=MONTH(TODAY()),YEAR(F5)=YEAR(TODAY()))</formula>
    </cfRule>
    <cfRule type="cellIs" dxfId="92" priority="119" operator="lessThanOrEqual">
      <formula>$A$2+60</formula>
    </cfRule>
  </conditionalFormatting>
  <conditionalFormatting sqref="F7">
    <cfRule type="cellIs" dxfId="91" priority="111" stopIfTrue="1" operator="lessThan">
      <formula>EOMONTH(TODAY(),-1)</formula>
    </cfRule>
    <cfRule type="timePeriod" dxfId="90" priority="112" timePeriod="thisMonth">
      <formula>AND(MONTH(F7)=MONTH(TODAY()),YEAR(F7)=YEAR(TODAY()))</formula>
    </cfRule>
    <cfRule type="cellIs" dxfId="89" priority="113" operator="lessThanOrEqual">
      <formula>$A$2+305</formula>
    </cfRule>
  </conditionalFormatting>
  <conditionalFormatting sqref="F8:F9">
    <cfRule type="cellIs" dxfId="88" priority="105" stopIfTrue="1" operator="lessThan">
      <formula>EOMONTH(TODAY(),-1)</formula>
    </cfRule>
    <cfRule type="timePeriod" dxfId="87" priority="106" timePeriod="thisMonth">
      <formula>AND(MONTH(F8)=MONTH(TODAY()),YEAR(F8)=YEAR(TODAY()))</formula>
    </cfRule>
    <cfRule type="cellIs" dxfId="86" priority="107" operator="lessThanOrEqual">
      <formula>$A$2+60</formula>
    </cfRule>
  </conditionalFormatting>
  <conditionalFormatting sqref="F10">
    <cfRule type="cellIs" dxfId="85" priority="102" stopIfTrue="1" operator="lessThan">
      <formula>EOMONTH(TODAY(),-1)</formula>
    </cfRule>
    <cfRule type="timePeriod" dxfId="84" priority="103" timePeriod="thisMonth">
      <formula>AND(MONTH(F10)=MONTH(TODAY()),YEAR(F10)=YEAR(TODAY()))</formula>
    </cfRule>
    <cfRule type="cellIs" dxfId="83" priority="104" operator="lessThanOrEqual">
      <formula>$A$2+60</formula>
    </cfRule>
  </conditionalFormatting>
  <conditionalFormatting sqref="F11">
    <cfRule type="cellIs" dxfId="82" priority="99" stopIfTrue="1" operator="lessThan">
      <formula>EOMONTH(TODAY(),-1)</formula>
    </cfRule>
    <cfRule type="timePeriod" dxfId="81" priority="100" timePeriod="thisMonth">
      <formula>AND(MONTH(F11)=MONTH(TODAY()),YEAR(F11)=YEAR(TODAY()))</formula>
    </cfRule>
    <cfRule type="cellIs" dxfId="80" priority="101" operator="lessThanOrEqual">
      <formula>$A$2+60</formula>
    </cfRule>
  </conditionalFormatting>
  <conditionalFormatting sqref="F12">
    <cfRule type="cellIs" dxfId="79" priority="96" stopIfTrue="1" operator="lessThan">
      <formula>EOMONTH(TODAY(),-1)</formula>
    </cfRule>
    <cfRule type="timePeriod" dxfId="78" priority="97" timePeriod="thisMonth">
      <formula>AND(MONTH(F12)=MONTH(TODAY()),YEAR(F12)=YEAR(TODAY()))</formula>
    </cfRule>
    <cfRule type="cellIs" dxfId="77" priority="98" operator="lessThanOrEqual">
      <formula>$A$2+60</formula>
    </cfRule>
  </conditionalFormatting>
  <conditionalFormatting sqref="F13">
    <cfRule type="cellIs" dxfId="76" priority="84" stopIfTrue="1" operator="lessThan">
      <formula>EOMONTH(TODAY(),-1)</formula>
    </cfRule>
    <cfRule type="timePeriod" dxfId="75" priority="85" timePeriod="thisMonth">
      <formula>AND(MONTH(F13)=MONTH(TODAY()),YEAR(F13)=YEAR(TODAY()))</formula>
    </cfRule>
    <cfRule type="cellIs" dxfId="74" priority="86" operator="lessThanOrEqual">
      <formula>$A$2+60</formula>
    </cfRule>
  </conditionalFormatting>
  <conditionalFormatting sqref="F32">
    <cfRule type="cellIs" dxfId="73" priority="78" stopIfTrue="1" operator="lessThan">
      <formula>EOMONTH(TODAY(),-1)</formula>
    </cfRule>
    <cfRule type="timePeriod" dxfId="72" priority="79" timePeriod="thisMonth">
      <formula>AND(MONTH(F32)=MONTH(TODAY()),YEAR(F32)=YEAR(TODAY()))</formula>
    </cfRule>
    <cfRule type="cellIs" dxfId="71" priority="80" operator="lessThanOrEqual">
      <formula>$A$2+305</formula>
    </cfRule>
  </conditionalFormatting>
  <conditionalFormatting sqref="F33">
    <cfRule type="cellIs" dxfId="70" priority="75" stopIfTrue="1" operator="lessThan">
      <formula>EOMONTH(TODAY(),-1)</formula>
    </cfRule>
    <cfRule type="timePeriod" dxfId="69" priority="76" timePeriod="thisMonth">
      <formula>AND(MONTH(F33)=MONTH(TODAY()),YEAR(F33)=YEAR(TODAY()))</formula>
    </cfRule>
    <cfRule type="cellIs" dxfId="68" priority="77" operator="lessThanOrEqual">
      <formula>$A$2+305</formula>
    </cfRule>
  </conditionalFormatting>
  <conditionalFormatting sqref="F34">
    <cfRule type="cellIs" dxfId="67" priority="69" stopIfTrue="1" operator="lessThan">
      <formula>EOMONTH(TODAY(),-1)</formula>
    </cfRule>
    <cfRule type="timePeriod" dxfId="66" priority="70" timePeriod="thisMonth">
      <formula>AND(MONTH(F34)=MONTH(TODAY()),YEAR(F34)=YEAR(TODAY()))</formula>
    </cfRule>
    <cfRule type="cellIs" dxfId="65" priority="71" operator="lessThanOrEqual">
      <formula>$A$2+305</formula>
    </cfRule>
  </conditionalFormatting>
  <conditionalFormatting sqref="F35">
    <cfRule type="cellIs" dxfId="64" priority="66" stopIfTrue="1" operator="lessThan">
      <formula>EOMONTH(TODAY(),-1)</formula>
    </cfRule>
    <cfRule type="timePeriod" dxfId="63" priority="67" timePeriod="thisMonth">
      <formula>AND(MONTH(F35)=MONTH(TODAY()),YEAR(F35)=YEAR(TODAY()))</formula>
    </cfRule>
    <cfRule type="cellIs" dxfId="62" priority="68" operator="lessThanOrEqual">
      <formula>$A$2+305</formula>
    </cfRule>
  </conditionalFormatting>
  <conditionalFormatting sqref="F36:F37">
    <cfRule type="cellIs" dxfId="61" priority="60" stopIfTrue="1" operator="lessThan">
      <formula>EOMONTH(TODAY(),-1)</formula>
    </cfRule>
    <cfRule type="timePeriod" dxfId="60" priority="61" timePeriod="thisMonth">
      <formula>AND(MONTH(F36)=MONTH(TODAY()),YEAR(F36)=YEAR(TODAY()))</formula>
    </cfRule>
    <cfRule type="cellIs" dxfId="59" priority="62" operator="lessThanOrEqual">
      <formula>$A$2+305</formula>
    </cfRule>
  </conditionalFormatting>
  <conditionalFormatting sqref="F39">
    <cfRule type="cellIs" dxfId="58" priority="57" stopIfTrue="1" operator="lessThan">
      <formula>EOMONTH(TODAY(),-1)</formula>
    </cfRule>
    <cfRule type="timePeriod" dxfId="57" priority="58" timePeriod="thisMonth">
      <formula>AND(MONTH(F39)=MONTH(TODAY()),YEAR(F39)=YEAR(TODAY()))</formula>
    </cfRule>
    <cfRule type="cellIs" dxfId="56" priority="59" operator="lessThanOrEqual">
      <formula>$A$2+60</formula>
    </cfRule>
  </conditionalFormatting>
  <conditionalFormatting sqref="F40">
    <cfRule type="cellIs" dxfId="55" priority="54" stopIfTrue="1" operator="lessThan">
      <formula>EOMONTH(TODAY(),-1)</formula>
    </cfRule>
    <cfRule type="timePeriod" dxfId="54" priority="55" timePeriod="thisMonth">
      <formula>AND(MONTH(F40)=MONTH(TODAY()),YEAR(F40)=YEAR(TODAY()))</formula>
    </cfRule>
    <cfRule type="cellIs" dxfId="53" priority="56" operator="lessThanOrEqual">
      <formula>$A$2+60</formula>
    </cfRule>
  </conditionalFormatting>
  <conditionalFormatting sqref="F41">
    <cfRule type="cellIs" dxfId="52" priority="51" stopIfTrue="1" operator="lessThan">
      <formula>EOMONTH(TODAY(),-1)</formula>
    </cfRule>
    <cfRule type="timePeriod" dxfId="51" priority="52" timePeriod="thisMonth">
      <formula>AND(MONTH(F41)=MONTH(TODAY()),YEAR(F41)=YEAR(TODAY()))</formula>
    </cfRule>
    <cfRule type="cellIs" dxfId="50" priority="53" operator="lessThanOrEqual">
      <formula>$A$2+60</formula>
    </cfRule>
  </conditionalFormatting>
  <conditionalFormatting sqref="F42">
    <cfRule type="cellIs" dxfId="49" priority="48" stopIfTrue="1" operator="lessThan">
      <formula>EOMONTH(TODAY(),-1)</formula>
    </cfRule>
    <cfRule type="timePeriod" dxfId="48" priority="49" timePeriod="thisMonth">
      <formula>AND(MONTH(F42)=MONTH(TODAY()),YEAR(F42)=YEAR(TODAY()))</formula>
    </cfRule>
    <cfRule type="cellIs" dxfId="47" priority="50" operator="lessThanOrEqual">
      <formula>$A$2+305</formula>
    </cfRule>
  </conditionalFormatting>
  <conditionalFormatting sqref="F3">
    <cfRule type="cellIs" dxfId="46" priority="45" stopIfTrue="1" operator="lessThan">
      <formula>EOMONTH(TODAY(),-1)</formula>
    </cfRule>
    <cfRule type="timePeriod" dxfId="45" priority="46" timePeriod="thisMonth">
      <formula>AND(MONTH(F3)=MONTH(TODAY()),YEAR(F3)=YEAR(TODAY()))</formula>
    </cfRule>
    <cfRule type="cellIs" dxfId="44" priority="47" operator="lessThanOrEqual">
      <formula>$A$2+60</formula>
    </cfRule>
  </conditionalFormatting>
  <conditionalFormatting sqref="F14">
    <cfRule type="cellIs" dxfId="43" priority="42" stopIfTrue="1" operator="lessThan">
      <formula>EOMONTH(TODAY(),-1)</formula>
    </cfRule>
    <cfRule type="timePeriod" dxfId="42" priority="43" timePeriod="thisMonth">
      <formula>AND(MONTH(F14)=MONTH(TODAY()),YEAR(F14)=YEAR(TODAY()))</formula>
    </cfRule>
    <cfRule type="cellIs" dxfId="41" priority="44" operator="lessThanOrEqual">
      <formula>$A$2+60</formula>
    </cfRule>
  </conditionalFormatting>
  <conditionalFormatting sqref="F43:F44">
    <cfRule type="cellIs" dxfId="40" priority="39" stopIfTrue="1" operator="lessThan">
      <formula>EOMONTH(TODAY(),-1)</formula>
    </cfRule>
    <cfRule type="timePeriod" dxfId="39" priority="40" timePeriod="thisMonth">
      <formula>AND(MONTH(F43)=MONTH(TODAY()),YEAR(F43)=YEAR(TODAY()))</formula>
    </cfRule>
    <cfRule type="cellIs" dxfId="38" priority="41" operator="lessThanOrEqual">
      <formula>$A$2+60</formula>
    </cfRule>
  </conditionalFormatting>
  <conditionalFormatting sqref="C43:C44">
    <cfRule type="duplicateValues" dxfId="37" priority="38"/>
  </conditionalFormatting>
  <conditionalFormatting sqref="F45:F46">
    <cfRule type="cellIs" dxfId="36" priority="35" stopIfTrue="1" operator="lessThan">
      <formula>EOMONTH(TODAY(),-1)</formula>
    </cfRule>
    <cfRule type="timePeriod" dxfId="35" priority="36" timePeriod="thisMonth">
      <formula>AND(MONTH(F45)=MONTH(TODAY()),YEAR(F45)=YEAR(TODAY()))</formula>
    </cfRule>
    <cfRule type="cellIs" dxfId="34" priority="37" operator="lessThanOrEqual">
      <formula>$A$2+60</formula>
    </cfRule>
  </conditionalFormatting>
  <conditionalFormatting sqref="C45:C46">
    <cfRule type="duplicateValues" dxfId="33" priority="34"/>
  </conditionalFormatting>
  <conditionalFormatting sqref="F38">
    <cfRule type="cellIs" dxfId="32" priority="31" stopIfTrue="1" operator="lessThan">
      <formula>EOMONTH(TODAY(),-1)</formula>
    </cfRule>
    <cfRule type="timePeriod" dxfId="31" priority="32" timePeriod="thisMonth">
      <formula>AND(MONTH(F38)=MONTH(TODAY()),YEAR(F38)=YEAR(TODAY()))</formula>
    </cfRule>
    <cfRule type="cellIs" dxfId="30" priority="33" operator="lessThanOrEqual">
      <formula>$A$2+60</formula>
    </cfRule>
  </conditionalFormatting>
  <conditionalFormatting sqref="C38">
    <cfRule type="duplicateValues" dxfId="29" priority="30"/>
  </conditionalFormatting>
  <conditionalFormatting sqref="F47">
    <cfRule type="cellIs" dxfId="28" priority="27" stopIfTrue="1" operator="lessThan">
      <formula>EOMONTH(TODAY(),-1)</formula>
    </cfRule>
    <cfRule type="timePeriod" dxfId="27" priority="28" timePeriod="thisMonth">
      <formula>AND(MONTH(F47)=MONTH(TODAY()),YEAR(F47)=YEAR(TODAY()))</formula>
    </cfRule>
    <cfRule type="cellIs" dxfId="26" priority="29" operator="lessThanOrEqual">
      <formula>$A$2+60</formula>
    </cfRule>
  </conditionalFormatting>
  <conditionalFormatting sqref="C47">
    <cfRule type="duplicateValues" dxfId="25" priority="26"/>
  </conditionalFormatting>
  <conditionalFormatting sqref="F48">
    <cfRule type="cellIs" dxfId="24" priority="23" stopIfTrue="1" operator="lessThan">
      <formula>EOMONTH(TODAY(),-1)</formula>
    </cfRule>
    <cfRule type="timePeriod" dxfId="23" priority="24" timePeriod="thisMonth">
      <formula>AND(MONTH(F48)=MONTH(TODAY()),YEAR(F48)=YEAR(TODAY()))</formula>
    </cfRule>
    <cfRule type="cellIs" dxfId="22" priority="25" operator="lessThanOrEqual">
      <formula>$A$2+60</formula>
    </cfRule>
  </conditionalFormatting>
  <conditionalFormatting sqref="C48">
    <cfRule type="duplicateValues" dxfId="21" priority="22"/>
  </conditionalFormatting>
  <conditionalFormatting sqref="F49">
    <cfRule type="cellIs" dxfId="20" priority="19" stopIfTrue="1" operator="lessThan">
      <formula>EOMONTH(TODAY(),-1)</formula>
    </cfRule>
    <cfRule type="timePeriod" dxfId="19" priority="20" timePeriod="thisMonth">
      <formula>AND(MONTH(F49)=MONTH(TODAY()),YEAR(F49)=YEAR(TODAY()))</formula>
    </cfRule>
    <cfRule type="cellIs" dxfId="18" priority="21" operator="lessThanOrEqual">
      <formula>$A$2+60</formula>
    </cfRule>
  </conditionalFormatting>
  <conditionalFormatting sqref="C49">
    <cfRule type="duplicateValues" dxfId="17" priority="18"/>
  </conditionalFormatting>
  <conditionalFormatting sqref="F50">
    <cfRule type="cellIs" dxfId="16" priority="15" stopIfTrue="1" operator="lessThan">
      <formula>EOMONTH(TODAY(),-1)</formula>
    </cfRule>
    <cfRule type="timePeriod" dxfId="15" priority="16" timePeriod="thisMonth">
      <formula>AND(MONTH(F50)=MONTH(TODAY()),YEAR(F50)=YEAR(TODAY()))</formula>
    </cfRule>
    <cfRule type="cellIs" dxfId="14" priority="17" operator="lessThanOrEqual">
      <formula>$A$2+60</formula>
    </cfRule>
  </conditionalFormatting>
  <conditionalFormatting sqref="C50">
    <cfRule type="duplicateValues" dxfId="13" priority="14"/>
  </conditionalFormatting>
  <conditionalFormatting sqref="F51:F52">
    <cfRule type="cellIs" dxfId="12" priority="11" stopIfTrue="1" operator="lessThan">
      <formula>EOMONTH(TODAY(),-1)</formula>
    </cfRule>
    <cfRule type="timePeriod" dxfId="11" priority="12" timePeriod="thisMonth">
      <formula>AND(MONTH(F51)=MONTH(TODAY()),YEAR(F51)=YEAR(TODAY()))</formula>
    </cfRule>
    <cfRule type="cellIs" dxfId="10" priority="13" operator="lessThanOrEqual">
      <formula>$A$2+60</formula>
    </cfRule>
  </conditionalFormatting>
  <conditionalFormatting sqref="F53:F56">
    <cfRule type="cellIs" dxfId="9" priority="8" stopIfTrue="1" operator="lessThan">
      <formula>EOMONTH(TODAY(),-1)</formula>
    </cfRule>
    <cfRule type="timePeriod" dxfId="8" priority="9" timePeriod="thisMonth">
      <formula>AND(MONTH(F53)=MONTH(TODAY()),YEAR(F53)=YEAR(TODAY()))</formula>
    </cfRule>
    <cfRule type="cellIs" dxfId="7" priority="10" operator="lessThanOrEqual">
      <formula>$A$2+60</formula>
    </cfRule>
  </conditionalFormatting>
  <conditionalFormatting sqref="F57">
    <cfRule type="cellIs" dxfId="6" priority="5" stopIfTrue="1" operator="lessThan">
      <formula>EOMONTH(TODAY(),-1)</formula>
    </cfRule>
    <cfRule type="timePeriod" dxfId="5" priority="6" timePeriod="thisMonth">
      <formula>AND(MONTH(F57)=MONTH(TODAY()),YEAR(F57)=YEAR(TODAY()))</formula>
    </cfRule>
    <cfRule type="cellIs" dxfId="4" priority="7" operator="lessThanOrEqual">
      <formula>$A$2+305</formula>
    </cfRule>
  </conditionalFormatting>
  <conditionalFormatting sqref="F58">
    <cfRule type="cellIs" dxfId="3" priority="2" stopIfTrue="1" operator="lessThan">
      <formula>EOMONTH(TODAY(),-1)</formula>
    </cfRule>
    <cfRule type="timePeriod" dxfId="2" priority="3" timePeriod="thisMonth">
      <formula>AND(MONTH(F58)=MONTH(TODAY()),YEAR(F58)=YEAR(TODAY()))</formula>
    </cfRule>
    <cfRule type="cellIs" dxfId="1" priority="4" operator="lessThanOrEqual">
      <formula>$A$2+60</formula>
    </cfRule>
  </conditionalFormatting>
  <conditionalFormatting sqref="C59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MASTER</vt:lpstr>
      <vt:lpstr>List</vt:lpstr>
      <vt:lpstr>Calibrate Before Use (CBU)</vt:lpstr>
      <vt:lpstr>suspect lost-failed cal-retired</vt:lpstr>
    </vt:vector>
  </TitlesOfParts>
  <Company>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jalbers</dc:creator>
  <cp:lastModifiedBy>Director of Maintenance</cp:lastModifiedBy>
  <cp:lastPrinted>2021-05-19T16:58:18Z</cp:lastPrinted>
  <dcterms:created xsi:type="dcterms:W3CDTF">2008-08-12T21:18:06Z</dcterms:created>
  <dcterms:modified xsi:type="dcterms:W3CDTF">2021-05-19T22:00:04Z</dcterms:modified>
</cp:coreProperties>
</file>